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amal Sarwar\Desktop\Lists of Candidates\Region-B, Lahore\"/>
    </mc:Choice>
  </mc:AlternateContent>
  <xr:revisionPtr revIDLastSave="0" documentId="13_ncr:1_{98854F08-19F1-4144-8C5A-93B399C396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ligible Candidates" sheetId="1" r:id="rId1"/>
  </sheets>
  <definedNames>
    <definedName name="_xlnm._FilterDatabase" localSheetId="0" hidden="1">'Eligible Candidates'!$A$4:$AM$81</definedName>
    <definedName name="_xlnm.Print_Area" localSheetId="0">'Eligible Candidates'!$A$1:$AH$124</definedName>
    <definedName name="Z_0B14748F_A693_44A1_9AD6_DD3C26EC96DC_.wvu.FilterData" localSheetId="0" hidden="1">'Eligible Candidates'!#REF!</definedName>
    <definedName name="Z_526EE788_FF5A_45C0_ABE9_149ACEA440A1_.wvu.FilterData" localSheetId="0" hidden="1">'Eligible Candidates'!#REF!</definedName>
    <definedName name="Z_569AEA1D_7AC2_4634_AF6C_F6AE0DD42E9C_.wvu.FilterData" localSheetId="0" hidden="1">'Eligible Candidates'!#REF!</definedName>
    <definedName name="Z_A8A412A0_C6F5_462F_9113_5F78F514406D_.wvu.FilterData" localSheetId="0" hidden="1">'Eligible Candidates'!#REF!</definedName>
    <definedName name="Z_D198FC95_DD0C_4B52_88E2_D4DD84C1A068_.wvu.FilterData" localSheetId="0" hidden="1">'Eligible Candidates'!#REF!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1" i="1" l="1"/>
  <c r="AH81" i="1" s="1"/>
  <c r="H81" i="1"/>
  <c r="Q80" i="1"/>
  <c r="AH80" i="1" s="1"/>
  <c r="H80" i="1"/>
  <c r="Q79" i="1"/>
  <c r="AH79" i="1" s="1"/>
  <c r="H79" i="1"/>
  <c r="Q78" i="1"/>
  <c r="AH78" i="1" s="1"/>
  <c r="H78" i="1"/>
  <c r="Q77" i="1"/>
  <c r="AH77" i="1" s="1"/>
  <c r="H77" i="1"/>
  <c r="Q76" i="1"/>
  <c r="AH76" i="1" s="1"/>
  <c r="H76" i="1"/>
  <c r="Q75" i="1"/>
  <c r="AH75" i="1" s="1"/>
  <c r="H75" i="1"/>
  <c r="Q74" i="1"/>
  <c r="AH74" i="1" s="1"/>
  <c r="H74" i="1"/>
  <c r="Q73" i="1"/>
  <c r="AH73" i="1" s="1"/>
  <c r="H73" i="1"/>
  <c r="Q72" i="1"/>
  <c r="AH72" i="1" s="1"/>
  <c r="H72" i="1"/>
  <c r="Q71" i="1"/>
  <c r="AH71" i="1" s="1"/>
  <c r="H71" i="1"/>
  <c r="Q70" i="1"/>
  <c r="AH70" i="1" s="1"/>
  <c r="H70" i="1"/>
  <c r="Q69" i="1"/>
  <c r="AH69" i="1" s="1"/>
  <c r="H69" i="1"/>
  <c r="Q68" i="1"/>
  <c r="AH68" i="1" s="1"/>
  <c r="H68" i="1"/>
  <c r="Q67" i="1"/>
  <c r="AH67" i="1" s="1"/>
  <c r="H67" i="1"/>
  <c r="Q66" i="1"/>
  <c r="AH66" i="1" s="1"/>
  <c r="H66" i="1"/>
  <c r="Q65" i="1"/>
  <c r="AH65" i="1" s="1"/>
  <c r="H65" i="1"/>
  <c r="AH64" i="1"/>
  <c r="Q64" i="1"/>
  <c r="H64" i="1"/>
  <c r="Q63" i="1"/>
  <c r="AH63" i="1" s="1"/>
  <c r="H63" i="1"/>
  <c r="AH62" i="1"/>
  <c r="Q62" i="1"/>
  <c r="H62" i="1"/>
  <c r="Q61" i="1"/>
  <c r="AH61" i="1" s="1"/>
  <c r="H61" i="1"/>
  <c r="Q60" i="1"/>
  <c r="AH60" i="1" s="1"/>
  <c r="H60" i="1"/>
  <c r="Q59" i="1"/>
  <c r="AH59" i="1" s="1"/>
  <c r="H59" i="1"/>
  <c r="Q58" i="1"/>
  <c r="AH58" i="1" s="1"/>
  <c r="H58" i="1"/>
  <c r="Q57" i="1"/>
  <c r="AH57" i="1" s="1"/>
  <c r="H57" i="1"/>
  <c r="AH56" i="1"/>
  <c r="Q56" i="1"/>
  <c r="H56" i="1"/>
  <c r="Q55" i="1"/>
  <c r="AH55" i="1" s="1"/>
  <c r="H55" i="1"/>
  <c r="Q54" i="1"/>
  <c r="AH54" i="1" s="1"/>
  <c r="H54" i="1"/>
  <c r="Q53" i="1"/>
  <c r="AH53" i="1" s="1"/>
  <c r="H53" i="1"/>
  <c r="Q52" i="1"/>
  <c r="AH52" i="1" s="1"/>
  <c r="H52" i="1"/>
  <c r="Q51" i="1"/>
  <c r="AH51" i="1" s="1"/>
  <c r="H51" i="1"/>
  <c r="AH50" i="1"/>
  <c r="Q50" i="1"/>
  <c r="H50" i="1"/>
  <c r="Q49" i="1"/>
  <c r="AH49" i="1" s="1"/>
  <c r="H49" i="1"/>
  <c r="Q48" i="1"/>
  <c r="AH48" i="1" s="1"/>
  <c r="H48" i="1"/>
  <c r="Q47" i="1"/>
  <c r="AH47" i="1" s="1"/>
  <c r="H47" i="1"/>
  <c r="Q46" i="1"/>
  <c r="AH46" i="1" s="1"/>
  <c r="H46" i="1"/>
  <c r="Q45" i="1"/>
  <c r="AH45" i="1" s="1"/>
  <c r="H45" i="1"/>
  <c r="Q44" i="1"/>
  <c r="AH44" i="1" s="1"/>
  <c r="H44" i="1"/>
  <c r="Q43" i="1"/>
  <c r="AH43" i="1" s="1"/>
  <c r="H43" i="1"/>
  <c r="Q42" i="1"/>
  <c r="AH42" i="1" s="1"/>
  <c r="H42" i="1"/>
  <c r="Q41" i="1"/>
  <c r="AH41" i="1" s="1"/>
  <c r="H41" i="1"/>
  <c r="Q40" i="1"/>
  <c r="AH40" i="1" s="1"/>
  <c r="H40" i="1"/>
  <c r="Q39" i="1"/>
  <c r="AH39" i="1" s="1"/>
  <c r="H39" i="1"/>
  <c r="Q38" i="1"/>
  <c r="AH38" i="1" s="1"/>
  <c r="H38" i="1"/>
  <c r="Q37" i="1"/>
  <c r="AH37" i="1" s="1"/>
  <c r="H37" i="1"/>
  <c r="Q36" i="1"/>
  <c r="AH36" i="1" s="1"/>
  <c r="H36" i="1"/>
  <c r="Q35" i="1"/>
  <c r="AH35" i="1" s="1"/>
  <c r="H35" i="1"/>
  <c r="Q34" i="1"/>
  <c r="AH34" i="1" s="1"/>
  <c r="H34" i="1"/>
  <c r="Q33" i="1"/>
  <c r="AH33" i="1" s="1"/>
  <c r="H33" i="1"/>
  <c r="Q32" i="1"/>
  <c r="AH32" i="1" s="1"/>
  <c r="H32" i="1"/>
  <c r="Q31" i="1"/>
  <c r="AH31" i="1" s="1"/>
  <c r="H31" i="1"/>
  <c r="Q30" i="1"/>
  <c r="AH30" i="1" s="1"/>
  <c r="H30" i="1"/>
  <c r="Q29" i="1"/>
  <c r="AH29" i="1" s="1"/>
  <c r="H29" i="1"/>
  <c r="Q28" i="1"/>
  <c r="AH28" i="1" s="1"/>
  <c r="H28" i="1"/>
  <c r="Q27" i="1"/>
  <c r="AH27" i="1" s="1"/>
  <c r="H27" i="1"/>
  <c r="Q26" i="1"/>
  <c r="AH26" i="1" s="1"/>
  <c r="H26" i="1"/>
  <c r="Q25" i="1"/>
  <c r="AH25" i="1" s="1"/>
  <c r="H25" i="1"/>
  <c r="Q24" i="1"/>
  <c r="AH24" i="1" s="1"/>
  <c r="H24" i="1"/>
  <c r="Q23" i="1"/>
  <c r="AH23" i="1" s="1"/>
  <c r="H23" i="1"/>
  <c r="Q22" i="1"/>
  <c r="AH22" i="1" s="1"/>
  <c r="H22" i="1"/>
  <c r="Q21" i="1"/>
  <c r="AH21" i="1" s="1"/>
  <c r="H21" i="1"/>
  <c r="Q20" i="1"/>
  <c r="AH20" i="1" s="1"/>
  <c r="H20" i="1"/>
  <c r="Q19" i="1"/>
  <c r="AH19" i="1" s="1"/>
  <c r="H19" i="1"/>
  <c r="Q18" i="1"/>
  <c r="AH18" i="1" s="1"/>
  <c r="H18" i="1"/>
  <c r="Q17" i="1"/>
  <c r="AH17" i="1" s="1"/>
  <c r="H17" i="1"/>
  <c r="Q16" i="1"/>
  <c r="AH16" i="1" s="1"/>
  <c r="H16" i="1"/>
  <c r="Q15" i="1"/>
  <c r="AH15" i="1" s="1"/>
  <c r="H15" i="1"/>
  <c r="Q14" i="1"/>
  <c r="AH14" i="1" s="1"/>
  <c r="H14" i="1"/>
  <c r="Q13" i="1"/>
  <c r="AH13" i="1" s="1"/>
  <c r="H13" i="1"/>
  <c r="Q12" i="1"/>
  <c r="AH12" i="1" s="1"/>
  <c r="H12" i="1"/>
  <c r="Q11" i="1"/>
  <c r="AH11" i="1" s="1"/>
  <c r="H11" i="1"/>
  <c r="Q10" i="1"/>
  <c r="AH10" i="1" s="1"/>
  <c r="H10" i="1"/>
  <c r="Q9" i="1"/>
  <c r="AH9" i="1" s="1"/>
  <c r="H9" i="1"/>
  <c r="Q8" i="1"/>
  <c r="AH8" i="1" s="1"/>
  <c r="H8" i="1"/>
  <c r="Q7" i="1"/>
  <c r="AH7" i="1" s="1"/>
  <c r="H7" i="1"/>
  <c r="Q6" i="1"/>
  <c r="AH6" i="1" s="1"/>
  <c r="H6" i="1"/>
  <c r="Q5" i="1"/>
  <c r="AH5" i="1" s="1"/>
  <c r="H5" i="1"/>
  <c r="AI5" i="1" s="1"/>
</calcChain>
</file>

<file path=xl/sharedStrings.xml><?xml version="1.0" encoding="utf-8"?>
<sst xmlns="http://schemas.openxmlformats.org/spreadsheetml/2006/main" count="737" uniqueCount="346">
  <si>
    <t>LIST OF ELIGIBLE CANDIDATES FOR THE POST OF EXCISE AND TAXATION CONSTABLES (BS-05) REGION B, LAHORE</t>
  </si>
  <si>
    <t>Sr. No.</t>
  </si>
  <si>
    <t>Application No.</t>
  </si>
  <si>
    <t xml:space="preserve">Date </t>
  </si>
  <si>
    <t>NAME OF CANDIDATE</t>
  </si>
  <si>
    <t>PARAENTAGE</t>
  </si>
  <si>
    <t>Age Calculation</t>
  </si>
  <si>
    <t>Gender</t>
  </si>
  <si>
    <t>EDUCATION</t>
  </si>
  <si>
    <t>CNIC</t>
  </si>
  <si>
    <t xml:space="preserve">Phone No </t>
  </si>
  <si>
    <t>Domicile</t>
  </si>
  <si>
    <t xml:space="preserve">Religion </t>
  </si>
  <si>
    <t>Address</t>
  </si>
  <si>
    <t>Marks</t>
  </si>
  <si>
    <t>Experience</t>
  </si>
  <si>
    <t>Police Verification</t>
  </si>
  <si>
    <t>Region</t>
  </si>
  <si>
    <t>Endurance
Test</t>
  </si>
  <si>
    <t xml:space="preserve"> Physical Measurement</t>
  </si>
  <si>
    <t>Measurement
 Result</t>
  </si>
  <si>
    <t>Written Test</t>
  </si>
  <si>
    <t>Remarks</t>
  </si>
  <si>
    <t>Date of Birth</t>
  </si>
  <si>
    <t>Advertisment date</t>
  </si>
  <si>
    <t>Age</t>
  </si>
  <si>
    <t>District</t>
  </si>
  <si>
    <t xml:space="preserve">Matric </t>
  </si>
  <si>
    <t>Percentage</t>
  </si>
  <si>
    <t>Intermediate</t>
  </si>
  <si>
    <t xml:space="preserve">Graduation </t>
  </si>
  <si>
    <t xml:space="preserve">Hifaz-Ul-Quran </t>
  </si>
  <si>
    <t>Masters</t>
  </si>
  <si>
    <t>Height</t>
  </si>
  <si>
    <t>Chest</t>
  </si>
  <si>
    <t>Feet</t>
  </si>
  <si>
    <t>Inch</t>
  </si>
  <si>
    <t>Without 
Expansion</t>
  </si>
  <si>
    <t>With 
Expansion</t>
  </si>
  <si>
    <t>Total Marks</t>
  </si>
  <si>
    <t>Obtain Marks</t>
  </si>
  <si>
    <t>Pass / Fail</t>
  </si>
  <si>
    <t>Afsha Shafeeq</t>
  </si>
  <si>
    <t>Muhammad Shafeeq</t>
  </si>
  <si>
    <t>Female</t>
  </si>
  <si>
    <t>Matric</t>
  </si>
  <si>
    <t>Lahore</t>
  </si>
  <si>
    <t>Islam</t>
  </si>
  <si>
    <t>H no. 8, Mohalla Eithad Park, Chungi Amar Sidhu, Lahore</t>
  </si>
  <si>
    <t xml:space="preserve"> </t>
  </si>
  <si>
    <t>Region-B</t>
  </si>
  <si>
    <t>29-04-2026</t>
  </si>
  <si>
    <t>Tahira Batool</t>
  </si>
  <si>
    <t>Safdar Ali</t>
  </si>
  <si>
    <t>House No 75 Street No 7 Hussain Park Badami Bagh Lahore</t>
  </si>
  <si>
    <t>30-04-2026</t>
  </si>
  <si>
    <t>Iqra Sarfaraz</t>
  </si>
  <si>
    <t>Muhammad Sarfaraz</t>
  </si>
  <si>
    <t>Intermeidate</t>
  </si>
  <si>
    <t>House No 24 Sayal Street 9 Kot lakhpat Akber Shaeed Road Lahore</t>
  </si>
  <si>
    <t>681/1200</t>
  </si>
  <si>
    <t>Faiqa Kashif</t>
  </si>
  <si>
    <t>Muhammad Kashif</t>
  </si>
  <si>
    <t>House No LDA 403, Mohalla Usmania Model Colony 2 Walton Road Lahore</t>
  </si>
  <si>
    <t>Binish</t>
  </si>
  <si>
    <t>Allama Mollan Muhammad Saleem</t>
  </si>
  <si>
    <t>Al madina Street Sarkari Bhatta Liaqat abad Kot lakhpakht Lahore</t>
  </si>
  <si>
    <t>811/1200</t>
  </si>
  <si>
    <t xml:space="preserve">Sidra </t>
  </si>
  <si>
    <t xml:space="preserve">Muhammad Umar </t>
  </si>
  <si>
    <t>Steet No 2 Near to Husnain Shadi hall,Nishtar Colony Ferozepur Road Lahore</t>
  </si>
  <si>
    <t>Bushra</t>
  </si>
  <si>
    <t>Noor Fatima</t>
  </si>
  <si>
    <t>Rashid Mehmood</t>
  </si>
  <si>
    <t>Barhamanabad PO Batapur Tehsra Lahore Cantt Lahore</t>
  </si>
  <si>
    <t>Hifza</t>
  </si>
  <si>
    <t>Haji Muhammad Ayub</t>
  </si>
  <si>
    <t>H No 6 Street No 1 Mohallah Iqbal Chungi Amarsadhu Lahore cantt Lahore</t>
  </si>
  <si>
    <t>Rukhsana Liaqat</t>
  </si>
  <si>
    <t>Muhammad Zahid Iqbal</t>
  </si>
  <si>
    <t>Graduation</t>
  </si>
  <si>
    <t>Near Jamia Masjid Qadria Lakho PO Batapur Lahore cantt Lahore</t>
  </si>
  <si>
    <t>581/1100</t>
  </si>
  <si>
    <t>210/400</t>
  </si>
  <si>
    <t>Esha Mustafa</t>
  </si>
  <si>
    <t>Ghulam Mustafa Qadri</t>
  </si>
  <si>
    <t>House No 37 Mohallah Quaid Azam Park Kot Lakhpat Lahore</t>
  </si>
  <si>
    <t>Laraib Tayyab</t>
  </si>
  <si>
    <t>Muhammad Tayyab</t>
  </si>
  <si>
    <t>House No 2 Street 75 Main Bazar Mazang Lahore</t>
  </si>
  <si>
    <t>624/1200</t>
  </si>
  <si>
    <t>Farzeen</t>
  </si>
  <si>
    <t>Zulfiqar Ali</t>
  </si>
  <si>
    <t>Adjecent to The Educatior School Jallo Campus Harbans Pura Lahore</t>
  </si>
  <si>
    <t>574/1200</t>
  </si>
  <si>
    <t>Zainab Bibi</t>
  </si>
  <si>
    <t>Muhammad Asif</t>
  </si>
  <si>
    <t>Bhamaka Mian Sultan PO Bata Pur Lahore Cantt Lahore</t>
  </si>
  <si>
    <t>Shanza Asif</t>
  </si>
  <si>
    <t>AsalSuleman PO Khana Nau Lahore</t>
  </si>
  <si>
    <t>530/1100</t>
  </si>
  <si>
    <t>Saba Ghafoor</t>
  </si>
  <si>
    <t>Abdul Ghafoor</t>
  </si>
  <si>
    <t>Chandni Chowk Ansari Masjid Talat Park Babu Sabu Band Road Lahore</t>
  </si>
  <si>
    <t xml:space="preserve">Saman Ilyas </t>
  </si>
  <si>
    <t>Muhammad Ilyas</t>
  </si>
  <si>
    <t xml:space="preserve">Gawala Colony Rakh Chandray House No 136 Block C Lahore </t>
  </si>
  <si>
    <t>Ayesha Rafeeq</t>
  </si>
  <si>
    <t xml:space="preserve">Muhammad Raheeq </t>
  </si>
  <si>
    <t xml:space="preserve">Dear Tufail, Dark Khana Khas, Chandray Tahsil Lahore Cantt, Zela Lahore. </t>
  </si>
  <si>
    <t>Sabeen Javed</t>
  </si>
  <si>
    <t>Javed Kousar</t>
  </si>
  <si>
    <t>100/B Ahmad Housing scheeme itfaq Town Lahore</t>
  </si>
  <si>
    <t>590/1100</t>
  </si>
  <si>
    <t>Zari</t>
  </si>
  <si>
    <t xml:space="preserve">Muhammad Mushtaq </t>
  </si>
  <si>
    <t xml:space="preserve">H No 267 St No 13 Mohallah Sherwani Colony Qanchi Amarsadhu Lahore </t>
  </si>
  <si>
    <t>511/1100</t>
  </si>
  <si>
    <t>543/800</t>
  </si>
  <si>
    <t>Sobia Shafiq</t>
  </si>
  <si>
    <t>Muhammad Shafiq Babar</t>
  </si>
  <si>
    <t xml:space="preserve">Hakeem Park Chah Miran H No 12 St No 24/A Mohallah Chah Miran Lahore </t>
  </si>
  <si>
    <t>741/1100</t>
  </si>
  <si>
    <t>Mahnoor Asif</t>
  </si>
  <si>
    <t>Sheikh Asif Ali</t>
  </si>
  <si>
    <t xml:space="preserve">House No 8 Street 1 Ranjhy Wali Pulli Mustfa Park Multan Road Lahore </t>
  </si>
  <si>
    <t>664/1200</t>
  </si>
  <si>
    <t xml:space="preserve">Zareen Fatima </t>
  </si>
  <si>
    <t xml:space="preserve">Muhammad Asghar </t>
  </si>
  <si>
    <t xml:space="preserve">Raiwind Dhonday Tehsil Raiwind Lahore </t>
  </si>
  <si>
    <t>565/1100</t>
  </si>
  <si>
    <t>3.87/4</t>
  </si>
  <si>
    <t>Lubna Shehzadi</t>
  </si>
  <si>
    <t>Muhammad Razzaq</t>
  </si>
  <si>
    <t>Badian Road P.O Khas Ludhar Lhore Cantt</t>
  </si>
  <si>
    <t>834/1100</t>
  </si>
  <si>
    <t>Maria Qadeer</t>
  </si>
  <si>
    <t>Abdul Qadeer</t>
  </si>
  <si>
    <t xml:space="preserve">H No 05 St No 10 Mohallah Gulistan Colony 02 Muhammadi Chungi Amar Sidu Lahore </t>
  </si>
  <si>
    <t>963/1200</t>
  </si>
  <si>
    <t xml:space="preserve">Shehar Bano Boota </t>
  </si>
  <si>
    <t>Muhammad Boota</t>
  </si>
  <si>
    <t>H No 522 Railway Colony Mughalpure Road Lahore</t>
  </si>
  <si>
    <t>570/1100</t>
  </si>
  <si>
    <t xml:space="preserve">Sana Amant </t>
  </si>
  <si>
    <t>Amant Ali</t>
  </si>
  <si>
    <t xml:space="preserve">Seraich, PO Lahore Cantt Lahore </t>
  </si>
  <si>
    <t>Asmara</t>
  </si>
  <si>
    <t xml:space="preserve">Muhammad Kaleem </t>
  </si>
  <si>
    <t xml:space="preserve">kaly khan chowk Raiwind Road Post Office Khas, Tehsil Raiwind, Lahore </t>
  </si>
  <si>
    <t>800/1200</t>
  </si>
  <si>
    <t>Razia Nasir</t>
  </si>
  <si>
    <t>Muhammad Nasir</t>
  </si>
  <si>
    <t xml:space="preserve">Mohallah Munir Colony Kamahan Road Lahore </t>
  </si>
  <si>
    <t>Anza Aslam</t>
  </si>
  <si>
    <t>Muhammad Aslam</t>
  </si>
  <si>
    <t xml:space="preserve">Grand Avenue Housing Scheme H No 1188 Block A Lahore </t>
  </si>
  <si>
    <t>536/1100</t>
  </si>
  <si>
    <t>474/800</t>
  </si>
  <si>
    <t xml:space="preserve">Areeba </t>
  </si>
  <si>
    <t xml:space="preserve">Muhammad Javed </t>
  </si>
  <si>
    <t>NAI Abadi Umar Khan Rd Po Batapur Manawan Lahore</t>
  </si>
  <si>
    <t>668/1100</t>
  </si>
  <si>
    <t>381/800</t>
  </si>
  <si>
    <t>269/500</t>
  </si>
  <si>
    <t>Aqsa Abdul Sattar</t>
  </si>
  <si>
    <t>Abdul Sattar</t>
  </si>
  <si>
    <t xml:space="preserve">H# 7 Mohallah 70,Mistri St Sham Nagar Road Near Ishaque Haroon Hospitall Lahore. </t>
  </si>
  <si>
    <t>625/1100</t>
  </si>
  <si>
    <t>698/1500</t>
  </si>
  <si>
    <t>Zainab Nazir</t>
  </si>
  <si>
    <t>Muhammad Nazir</t>
  </si>
  <si>
    <t>Master</t>
  </si>
  <si>
    <t>H No 21 Block D 2 Mohallah Gulshan Ravi Lahore</t>
  </si>
  <si>
    <t>666/1100</t>
  </si>
  <si>
    <t>2.56/4</t>
  </si>
  <si>
    <t xml:space="preserve">Qurat Ul Ain </t>
  </si>
  <si>
    <t>Imtiaz Ahmad</t>
  </si>
  <si>
    <t>Jahan Zaib Block No 2 St No 3 Mujhad Road Allama Iqbal Town Lahore</t>
  </si>
  <si>
    <t>740/1200</t>
  </si>
  <si>
    <t xml:space="preserve">Reeba Arif </t>
  </si>
  <si>
    <t xml:space="preserve">Arif Sardar </t>
  </si>
  <si>
    <t>Christan</t>
  </si>
  <si>
    <t>H NO 335 Numberdaran Mohallah Walton Road Bank Shop Lhr</t>
  </si>
  <si>
    <t>Rabia Wajid</t>
  </si>
  <si>
    <t>Sheikh Muhammad Wajid</t>
  </si>
  <si>
    <t xml:space="preserve">H No 30-3-D2 Green Town Lahore </t>
  </si>
  <si>
    <t>723/1200</t>
  </si>
  <si>
    <t>Shaista Khan</t>
  </si>
  <si>
    <t xml:space="preserve">Gul Zaib Khan </t>
  </si>
  <si>
    <t>H No 6 St No 3 Mohallah Ahmad Street New Mozang Lahore</t>
  </si>
  <si>
    <t>497/1100</t>
  </si>
  <si>
    <t>Arooj Muzzafar</t>
  </si>
  <si>
    <t>Muzzafar Hussain</t>
  </si>
  <si>
    <t xml:space="preserve">H No 10 Street No 12 Mohallah No 36  shah jamal Ichra Lahore </t>
  </si>
  <si>
    <t>717/1100</t>
  </si>
  <si>
    <t>Mehnaz</t>
  </si>
  <si>
    <t>Abdul Razzaq</t>
  </si>
  <si>
    <t xml:space="preserve">H No 3 St No 7 Mohallah Jinah Park Gulberg II Lahore </t>
  </si>
  <si>
    <t>Mahnoor</t>
  </si>
  <si>
    <t>Abdul Hameed</t>
  </si>
  <si>
    <t>H No 6 Street No 1 Mohallah Liaqat Abad Sanda Road Islampura Lahore</t>
  </si>
  <si>
    <t>673/1100</t>
  </si>
  <si>
    <t xml:space="preserve">Hira Liaqat </t>
  </si>
  <si>
    <t>Liaqat Ali</t>
  </si>
  <si>
    <t xml:space="preserve">H No 4 St No 167 Mohallah New Samanabad Lahore </t>
  </si>
  <si>
    <t>Iqra Ramzan</t>
  </si>
  <si>
    <t xml:space="preserve">Muhammad Ramzan </t>
  </si>
  <si>
    <t>Haveli Noor Muhammad Babalyan Raiwind Lahore</t>
  </si>
  <si>
    <t>768/1100</t>
  </si>
  <si>
    <t>Ayesha Usman</t>
  </si>
  <si>
    <t>Usman Khan</t>
  </si>
  <si>
    <t xml:space="preserve">Post Office Kahna Nau atto Asal Lahore </t>
  </si>
  <si>
    <t>402/1100</t>
  </si>
  <si>
    <t xml:space="preserve">Komal </t>
  </si>
  <si>
    <t>Ahmad Hassan</t>
  </si>
  <si>
    <t xml:space="preserve">Green Cap  Housing Society House No 105 Street No 3 Block N Lahore  </t>
  </si>
  <si>
    <t>531/1100</t>
  </si>
  <si>
    <t>507/800</t>
  </si>
  <si>
    <t xml:space="preserve">Saba Azam </t>
  </si>
  <si>
    <t xml:space="preserve">Muhammad Azam </t>
  </si>
  <si>
    <t xml:space="preserve">Sultan Pura Mewati Jhalar Pando Key Post Office Khas Lahore </t>
  </si>
  <si>
    <t>810/1100</t>
  </si>
  <si>
    <t>Zainab</t>
  </si>
  <si>
    <t>Muhammad Yasen</t>
  </si>
  <si>
    <t>House No 2 Stree NO 3 Faisal Park Shadhara Lahore</t>
  </si>
  <si>
    <t>656/1100</t>
  </si>
  <si>
    <t>Tayyaba Rasool</t>
  </si>
  <si>
    <t>Munazwar Ali</t>
  </si>
  <si>
    <t>PO Maraka Tehsil Raiwind Lahore</t>
  </si>
  <si>
    <t>589/1200</t>
  </si>
  <si>
    <t>Aman Fatima</t>
  </si>
  <si>
    <t>Muhammad Riaz</t>
  </si>
  <si>
    <t>Mohallah Bolhar PO khana Nau Lahore cantt Lahore</t>
  </si>
  <si>
    <t>636/1200</t>
  </si>
  <si>
    <t>Sania</t>
  </si>
  <si>
    <t>567/1100</t>
  </si>
  <si>
    <t>Saba Bibi</t>
  </si>
  <si>
    <t>Muhammad Javaid</t>
  </si>
  <si>
    <t>Lahore Oxford Grammar School 31 Km Main Ferozepur Road Lahore</t>
  </si>
  <si>
    <t>672/1100</t>
  </si>
  <si>
    <t>480/800</t>
  </si>
  <si>
    <t>Nisha Sajjad</t>
  </si>
  <si>
    <t>Sajjad Masih</t>
  </si>
  <si>
    <t>PO Bheni Dholwan Bata pur Lahore</t>
  </si>
  <si>
    <t>Kashaf Azam</t>
  </si>
  <si>
    <t>FD 32 Wapda Colony Badami Bagh Lahore</t>
  </si>
  <si>
    <t>Muskan</t>
  </si>
  <si>
    <t>Muhammad Rafiq</t>
  </si>
  <si>
    <t>St No 2 Amin Park Band Road Lahore</t>
  </si>
  <si>
    <t>Hafiza Memoona Shehzadi</t>
  </si>
  <si>
    <t>Younis Ali</t>
  </si>
  <si>
    <t>House No 21-A, Street 11 Mushtaq Town, Kot Kamboh, Lahore</t>
  </si>
  <si>
    <t xml:space="preserve">Faiza Shahid </t>
  </si>
  <si>
    <t>Shahid Kibriaya Butt</t>
  </si>
  <si>
    <t>House 666/A plot No 14 Nazamabad Shadbagh Lahore</t>
  </si>
  <si>
    <t>701/1200</t>
  </si>
  <si>
    <t>Sunaina Riaz</t>
  </si>
  <si>
    <t>Riaz Lal</t>
  </si>
  <si>
    <t>House No 22 Street 15 Bilal Masjid Rustam Park Samanabad Multan Road Lahore</t>
  </si>
  <si>
    <t>676/1100</t>
  </si>
  <si>
    <t xml:space="preserve">Muskan </t>
  </si>
  <si>
    <t>Muhammad Irshad</t>
  </si>
  <si>
    <t>islam</t>
  </si>
  <si>
    <t>House No 32/LDA street No 1Siddique street Data Nagar  Lahore</t>
  </si>
  <si>
    <t>677/1200</t>
  </si>
  <si>
    <t>No affidavit slip</t>
  </si>
  <si>
    <t xml:space="preserve">Malaika </t>
  </si>
  <si>
    <t>Muhammad Rafique</t>
  </si>
  <si>
    <t>Ladhaki Uchy PO Raiwind Lahore</t>
  </si>
  <si>
    <t xml:space="preserve">Nimra Arif </t>
  </si>
  <si>
    <t>Arif Ali</t>
  </si>
  <si>
    <t>House No 44 Street No 2 Ittehad Park Chungi Amarsadhu lahore</t>
  </si>
  <si>
    <t>Mariam Mushtaq</t>
  </si>
  <si>
    <t>Mushtaq Ahmad</t>
  </si>
  <si>
    <t>House No 47 Street 16 Mian Bilal Park Darghawala Lahore</t>
  </si>
  <si>
    <t>553/1100</t>
  </si>
  <si>
    <t>439/800</t>
  </si>
  <si>
    <t>Mafia Mustafa</t>
  </si>
  <si>
    <t>Ghulam Mustafa</t>
  </si>
  <si>
    <t>Ali Park PO shadipura Lahore</t>
  </si>
  <si>
    <t>686/1100</t>
  </si>
  <si>
    <t>Sundas Riaz</t>
  </si>
  <si>
    <t>Riaz Ahmad</t>
  </si>
  <si>
    <t>House No 190 Street 14 Mustfaabad Gulberg 3 Lahore</t>
  </si>
  <si>
    <t>594/1100</t>
  </si>
  <si>
    <t>Isma Perveen</t>
  </si>
  <si>
    <t>Shaukat Ali</t>
  </si>
  <si>
    <t>House No 71 Block G4 Johar town Lahore</t>
  </si>
  <si>
    <t>Kalsoom</t>
  </si>
  <si>
    <t>Azhar Mehmood</t>
  </si>
  <si>
    <t>Sharif pura Ghayrwin wala bheni Road Lahore</t>
  </si>
  <si>
    <t>432/1100</t>
  </si>
  <si>
    <t xml:space="preserve">Areej Bibi </t>
  </si>
  <si>
    <t>592/1200</t>
  </si>
  <si>
    <t>Iqra Nasir</t>
  </si>
  <si>
    <t>Nasir Ali</t>
  </si>
  <si>
    <t>House No 785/66 Ward No 8 Khananau Lahore</t>
  </si>
  <si>
    <t>588/1100</t>
  </si>
  <si>
    <t>Inza Shabbir</t>
  </si>
  <si>
    <t>Shabbir Hussain</t>
  </si>
  <si>
    <t>Shadi pura Tibba Alam puro Band Road PO baghban pura Lahore</t>
  </si>
  <si>
    <t>830/1100</t>
  </si>
  <si>
    <t>470/800</t>
  </si>
  <si>
    <t>Amna Bibi</t>
  </si>
  <si>
    <t>Muhammad Rasheed</t>
  </si>
  <si>
    <t>Rana Town Bohar wala Kho Multan Road Lahore</t>
  </si>
  <si>
    <t>Ghania</t>
  </si>
  <si>
    <t>Muhammad Shafique</t>
  </si>
  <si>
    <t>66 Hilal Park Amir Road Shadbagh Lahore</t>
  </si>
  <si>
    <t>584/1100</t>
  </si>
  <si>
    <t>878/1500</t>
  </si>
  <si>
    <t>Zara Aziz</t>
  </si>
  <si>
    <t>Muhammad Aziz</t>
  </si>
  <si>
    <t>28-4 Waris Colony Wahadat Road Lahore</t>
  </si>
  <si>
    <t>534/1100</t>
  </si>
  <si>
    <t>Tayyaba</t>
  </si>
  <si>
    <t>Zafar Iqbal</t>
  </si>
  <si>
    <t>Ahbab Colony Hinjar wal Lahore</t>
  </si>
  <si>
    <t xml:space="preserve">Izwa Batool </t>
  </si>
  <si>
    <t>Mehmood Ahmad</t>
  </si>
  <si>
    <t>554 Ammar Block Nishter colony Lahore</t>
  </si>
  <si>
    <t>Minahil Sharif</t>
  </si>
  <si>
    <t>Muhmmad Sharif</t>
  </si>
  <si>
    <t>246LDA Shah Jamal Ichra Lahore</t>
  </si>
  <si>
    <t>Maham Saeed</t>
  </si>
  <si>
    <t>Muhammad Saeed</t>
  </si>
  <si>
    <t>House No 16 Street 17 Qureshi Street Liaqat abad Lahore</t>
  </si>
  <si>
    <t>626/1100</t>
  </si>
  <si>
    <t>Kaneez Bashir</t>
  </si>
  <si>
    <t>Bashir Ahmad</t>
  </si>
  <si>
    <t>PO Ahmad Abad Street 1 Manga mandi Lahore</t>
  </si>
  <si>
    <t>781/1100</t>
  </si>
  <si>
    <t>Saira Waris</t>
  </si>
  <si>
    <t>Muhammad Waris</t>
  </si>
  <si>
    <t>67 Muslim Road Near Umer Farooq Masjid Lahore</t>
  </si>
  <si>
    <t>502/1100</t>
  </si>
  <si>
    <t>Rukhsana Ishaq</t>
  </si>
  <si>
    <t>Muhammad Ishaq</t>
  </si>
  <si>
    <t>House No 30 New Madina Colony Kharak PO Awan Town Lahore</t>
  </si>
  <si>
    <t>660/1100</t>
  </si>
  <si>
    <t>PASS</t>
  </si>
  <si>
    <t>FIT</t>
  </si>
  <si>
    <t>FAIL</t>
  </si>
  <si>
    <t>UN-FIT</t>
  </si>
  <si>
    <t>ABSENT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</si>
</sst>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&quot;-&quot;mmm&quot;-&quot;yyyy"/>
    <numFmt numFmtId="166" formatCode="mm/dd/yyyy"/>
  </numFmts>
  <fonts count="18" x14ac:knownFonts="1">
    <font>
      <sz val="10"/>
      <color rgb="FF000000"/>
      <name val="Calibri"/>
      <scheme val="minor"/>
    </font>
    <font>
      <b/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2"/>
      <color rgb="FFFF0000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0"/>
      <color theme="4" tint="-0.499984740745262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7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8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/>
    <xf numFmtId="0" fontId="11" fillId="0" borderId="1" xfId="0" applyFont="1" applyBorder="1" applyAlignment="1">
      <alignment horizontal="center" vertical="center" wrapText="1"/>
    </xf>
    <xf numFmtId="0" fontId="0" fillId="0" borderId="1" xfId="0" applyBorder="1"/>
    <xf numFmtId="0" fontId="9" fillId="5" borderId="1" xfId="0" applyFont="1" applyFill="1" applyBorder="1" applyAlignment="1">
      <alignment horizontal="center" vertical="center" wrapText="1"/>
    </xf>
    <xf numFmtId="165" fontId="10" fillId="5" borderId="1" xfId="0" applyNumberFormat="1" applyFont="1" applyFill="1" applyBorder="1" applyAlignment="1">
      <alignment horizontal="center" vertical="center" wrapText="1"/>
    </xf>
    <xf numFmtId="165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1" fontId="9" fillId="5" borderId="1" xfId="0" applyNumberFormat="1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/>
    <xf numFmtId="0" fontId="9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5" borderId="0" xfId="0" applyFont="1" applyFill="1"/>
    <xf numFmtId="0" fontId="12" fillId="5" borderId="0" xfId="0" applyFont="1" applyFill="1"/>
    <xf numFmtId="0" fontId="13" fillId="0" borderId="0" xfId="0" applyFont="1"/>
    <xf numFmtId="1" fontId="9" fillId="0" borderId="1" xfId="0" quotePrefix="1" applyNumberFormat="1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 wrapText="1"/>
    </xf>
    <xf numFmtId="0" fontId="12" fillId="0" borderId="0" xfId="0" applyFont="1"/>
    <xf numFmtId="165" fontId="15" fillId="0" borderId="1" xfId="0" applyNumberFormat="1" applyFont="1" applyBorder="1" applyAlignment="1">
      <alignment horizontal="center" vertical="center" wrapText="1"/>
    </xf>
    <xf numFmtId="1" fontId="9" fillId="0" borderId="1" xfId="0" quotePrefix="1" applyNumberFormat="1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7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7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59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 patternType="solid">
          <fgColor theme="8"/>
          <bgColor theme="8"/>
        </patternFill>
      </fill>
    </dxf>
    <dxf>
      <fill>
        <patternFill patternType="solid">
          <fgColor rgb="FFEA4335"/>
          <bgColor rgb="FFEA433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980000"/>
          <bgColor rgb="FF980000"/>
        </patternFill>
      </fill>
    </dxf>
    <dxf>
      <fill>
        <patternFill patternType="solid">
          <fgColor rgb="FFA61C00"/>
          <bgColor rgb="FFA61C00"/>
        </patternFill>
      </fill>
    </dxf>
    <dxf>
      <fill>
        <patternFill patternType="solid">
          <fgColor rgb="FFA61C00"/>
          <bgColor rgb="FFA61C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158750</xdr:colOff>
      <xdr:row>82</xdr:row>
      <xdr:rowOff>169332</xdr:rowOff>
    </xdr:from>
    <xdr:to>
      <xdr:col>3</xdr:col>
      <xdr:colOff>1460500</xdr:colOff>
      <xdr:row>88</xdr:row>
      <xdr:rowOff>190499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06450" y="32916282"/>
          <a:ext cx="1949450" cy="10879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MIAN AFTAB RAHIM </a:t>
          </a:r>
          <a:endParaRPr lang="en-US" sz="14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DEPUTY DIRECTOR(ADMN)/</a:t>
          </a:r>
        </a:p>
        <a:p>
          <a:pPr algn="ctr"/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4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APPOINTING</a:t>
          </a:r>
          <a:r>
            <a:rPr lang="en-US" sz="14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AuthoritY</a:t>
          </a:r>
        </a:p>
        <a:p>
          <a:pPr algn="ctr"/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MEMBER</a:t>
          </a:r>
        </a:p>
        <a:p>
          <a:endParaRPr lang="en-US" sz="1100"/>
        </a:p>
      </xdr:txBody>
    </xdr:sp>
    <xdr:clientData/>
  </xdr:twoCellAnchor>
  <xdr:twoCellAnchor>
    <xdr:from>
      <xdr:col>4</xdr:col>
      <xdr:colOff>751416</xdr:colOff>
      <xdr:row>82</xdr:row>
      <xdr:rowOff>190496</xdr:rowOff>
    </xdr:from>
    <xdr:to>
      <xdr:col>11</xdr:col>
      <xdr:colOff>0</xdr:colOff>
      <xdr:row>88</xdr:row>
      <xdr:rowOff>190498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094691" y="32918396"/>
          <a:ext cx="3382434" cy="10858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MIAN QAISER KARIM </a:t>
          </a:r>
          <a:endParaRPr lang="en-US" sz="14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REPRESENTATIVE</a:t>
          </a: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OF DIRECTORATE GENERAL</a:t>
          </a:r>
        </a:p>
        <a:p>
          <a:pPr algn="ctr"/>
          <a:r>
            <a:rPr 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MEMEBER</a:t>
          </a:r>
          <a:endParaRPr lang="en-US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</a:p>
        <a:p>
          <a:endParaRPr lang="en-US" sz="1100"/>
        </a:p>
      </xdr:txBody>
    </xdr:sp>
    <xdr:clientData/>
  </xdr:twoCellAnchor>
  <xdr:twoCellAnchor>
    <xdr:from>
      <xdr:col>3</xdr:col>
      <xdr:colOff>878416</xdr:colOff>
      <xdr:row>90</xdr:row>
      <xdr:rowOff>95244</xdr:rowOff>
    </xdr:from>
    <xdr:to>
      <xdr:col>4</xdr:col>
      <xdr:colOff>1174749</xdr:colOff>
      <xdr:row>95</xdr:row>
      <xdr:rowOff>169327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173816" y="34261419"/>
          <a:ext cx="2344208" cy="8741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AHMAD SAEED</a:t>
          </a:r>
          <a:endParaRPr lang="en-US" sz="14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DIRECTOR, </a:t>
          </a:r>
        </a:p>
        <a:p>
          <a:pPr algn="ctr"/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E&amp;T (REGION-B)</a:t>
          </a:r>
        </a:p>
        <a:p>
          <a:pPr algn="ctr"/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CONVENER</a:t>
          </a:r>
        </a:p>
        <a:p>
          <a:pPr algn="ctr"/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  <pageSetUpPr fitToPage="1"/>
  </sheetPr>
  <dimension ref="A1:AM125"/>
  <sheetViews>
    <sheetView tabSelected="1" view="pageBreakPreview" zoomScale="60" zoomScaleNormal="90" workbookViewId="0">
      <pane ySplit="4" topLeftCell="A35" activePane="bottomLeft" state="frozen"/>
      <selection activeCell="O1" sqref="O1"/>
      <selection pane="bottomLeft" activeCell="AJ38" sqref="AJ38:AJ57"/>
    </sheetView>
  </sheetViews>
  <sheetFormatPr defaultColWidth="12.7109375" defaultRowHeight="12.75" outlineLevelRow="1" x14ac:dyDescent="0.2"/>
  <cols>
    <col min="1" max="2" width="9.7109375" customWidth="1"/>
    <col min="3" max="3" width="13.42578125" hidden="1" customWidth="1"/>
    <col min="4" max="4" width="30.7109375" bestFit="1" customWidth="1"/>
    <col min="5" max="5" width="24.28515625" customWidth="1"/>
    <col min="6" max="6" width="18.7109375" customWidth="1"/>
    <col min="7" max="8" width="12.7109375" hidden="1" customWidth="1"/>
    <col min="9" max="10" width="12.7109375" style="52" hidden="1" customWidth="1"/>
    <col min="11" max="11" width="20.42578125" style="52" bestFit="1" customWidth="1"/>
    <col min="12" max="12" width="15.7109375" style="52" customWidth="1"/>
    <col min="13" max="14" width="12.7109375" style="52" customWidth="1"/>
    <col min="15" max="15" width="38.7109375" style="53" customWidth="1"/>
    <col min="16" max="19" width="12.7109375" style="54" hidden="1" customWidth="1"/>
    <col min="20" max="20" width="12.42578125" style="54" hidden="1" customWidth="1"/>
    <col min="21" max="23" width="12.7109375" style="54" hidden="1" customWidth="1"/>
    <col min="24" max="24" width="12.7109375" style="54" customWidth="1"/>
    <col min="25" max="25" width="12.28515625" style="52" hidden="1" customWidth="1"/>
    <col min="26" max="26" width="12.7109375" hidden="1" customWidth="1"/>
    <col min="27" max="27" width="19.140625" hidden="1" customWidth="1"/>
    <col min="28" max="29" width="12.7109375" hidden="1" customWidth="1"/>
    <col min="30" max="32" width="12.7109375" style="54" hidden="1" customWidth="1"/>
    <col min="33" max="33" width="10.85546875" style="52" hidden="1" customWidth="1"/>
    <col min="34" max="34" width="12.7109375" style="52" customWidth="1"/>
  </cols>
  <sheetData>
    <row r="1" spans="1:39" ht="23.25" x14ac:dyDescent="0.2">
      <c r="A1" s="66" t="s">
        <v>0</v>
      </c>
      <c r="B1" s="66"/>
      <c r="C1" s="66"/>
      <c r="D1" s="66"/>
      <c r="E1" s="66"/>
      <c r="F1" s="67"/>
      <c r="G1" s="67"/>
      <c r="H1" s="67"/>
      <c r="I1" s="67"/>
      <c r="J1" s="67"/>
      <c r="K1" s="66"/>
      <c r="L1" s="67"/>
      <c r="M1" s="66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</row>
    <row r="2" spans="1:39" ht="18.75" outlineLevel="1" x14ac:dyDescent="0.25">
      <c r="A2" s="68" t="s">
        <v>1</v>
      </c>
      <c r="B2" s="68" t="s">
        <v>2</v>
      </c>
      <c r="C2" s="68" t="s">
        <v>3</v>
      </c>
      <c r="D2" s="68" t="s">
        <v>4</v>
      </c>
      <c r="E2" s="68" t="s">
        <v>5</v>
      </c>
      <c r="F2" s="68" t="s">
        <v>6</v>
      </c>
      <c r="G2" s="69"/>
      <c r="H2" s="69"/>
      <c r="I2" s="68" t="s">
        <v>7</v>
      </c>
      <c r="J2" s="68" t="s">
        <v>8</v>
      </c>
      <c r="K2" s="68" t="s">
        <v>9</v>
      </c>
      <c r="L2" s="68" t="s">
        <v>10</v>
      </c>
      <c r="M2" s="1" t="s">
        <v>11</v>
      </c>
      <c r="N2" s="68" t="s">
        <v>12</v>
      </c>
      <c r="O2" s="68" t="s">
        <v>13</v>
      </c>
      <c r="P2" s="73" t="s">
        <v>14</v>
      </c>
      <c r="Q2" s="73"/>
      <c r="R2" s="73"/>
      <c r="S2" s="73"/>
      <c r="T2" s="73"/>
      <c r="U2" s="73"/>
      <c r="V2" s="71" t="s">
        <v>15</v>
      </c>
      <c r="W2" s="71" t="s">
        <v>16</v>
      </c>
      <c r="X2" s="76" t="s">
        <v>17</v>
      </c>
      <c r="Y2" s="77" t="s">
        <v>18</v>
      </c>
      <c r="Z2" s="78" t="s">
        <v>19</v>
      </c>
      <c r="AA2" s="78"/>
      <c r="AB2" s="78"/>
      <c r="AC2" s="78"/>
      <c r="AD2" s="79" t="s">
        <v>20</v>
      </c>
      <c r="AE2" s="70" t="s">
        <v>21</v>
      </c>
      <c r="AF2" s="70"/>
      <c r="AG2" s="70"/>
      <c r="AH2" s="71" t="s">
        <v>22</v>
      </c>
      <c r="AI2" s="3"/>
      <c r="AJ2" s="3"/>
      <c r="AK2" s="3"/>
      <c r="AL2" s="3"/>
      <c r="AM2" s="3"/>
    </row>
    <row r="3" spans="1:39" ht="15.75" outlineLevel="1" x14ac:dyDescent="0.25">
      <c r="A3" s="68"/>
      <c r="B3" s="68"/>
      <c r="C3" s="68"/>
      <c r="D3" s="68"/>
      <c r="E3" s="68"/>
      <c r="F3" s="68" t="s">
        <v>23</v>
      </c>
      <c r="G3" s="68" t="s">
        <v>24</v>
      </c>
      <c r="H3" s="68" t="s">
        <v>25</v>
      </c>
      <c r="I3" s="68"/>
      <c r="J3" s="68"/>
      <c r="K3" s="68"/>
      <c r="L3" s="68"/>
      <c r="M3" s="68" t="s">
        <v>26</v>
      </c>
      <c r="N3" s="68"/>
      <c r="O3" s="68"/>
      <c r="P3" s="74" t="s">
        <v>27</v>
      </c>
      <c r="Q3" s="75" t="s">
        <v>28</v>
      </c>
      <c r="R3" s="74" t="s">
        <v>29</v>
      </c>
      <c r="S3" s="74" t="s">
        <v>30</v>
      </c>
      <c r="T3" s="74" t="s">
        <v>31</v>
      </c>
      <c r="U3" s="74" t="s">
        <v>32</v>
      </c>
      <c r="V3" s="71"/>
      <c r="W3" s="71"/>
      <c r="X3" s="76"/>
      <c r="Y3" s="77"/>
      <c r="Z3" s="72" t="s">
        <v>33</v>
      </c>
      <c r="AA3" s="72"/>
      <c r="AB3" s="72" t="s">
        <v>34</v>
      </c>
      <c r="AC3" s="72"/>
      <c r="AD3" s="79"/>
      <c r="AE3" s="70"/>
      <c r="AF3" s="70"/>
      <c r="AG3" s="70"/>
      <c r="AH3" s="71"/>
      <c r="AI3" s="5"/>
      <c r="AJ3" s="5"/>
      <c r="AK3" s="5"/>
      <c r="AL3" s="5"/>
      <c r="AM3" s="5"/>
    </row>
    <row r="4" spans="1:39" ht="31.5" x14ac:dyDescent="0.25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74"/>
      <c r="Q4" s="75"/>
      <c r="R4" s="74"/>
      <c r="S4" s="74"/>
      <c r="T4" s="74"/>
      <c r="U4" s="74"/>
      <c r="V4" s="71"/>
      <c r="W4" s="71"/>
      <c r="X4" s="76"/>
      <c r="Y4" s="77"/>
      <c r="Z4" s="4" t="s">
        <v>35</v>
      </c>
      <c r="AA4" s="4" t="s">
        <v>36</v>
      </c>
      <c r="AB4" s="2" t="s">
        <v>37</v>
      </c>
      <c r="AC4" s="2" t="s">
        <v>38</v>
      </c>
      <c r="AD4" s="79"/>
      <c r="AE4" s="6" t="s">
        <v>39</v>
      </c>
      <c r="AF4" s="6" t="s">
        <v>40</v>
      </c>
      <c r="AG4" s="7" t="s">
        <v>41</v>
      </c>
      <c r="AH4" s="71"/>
      <c r="AI4" s="3"/>
      <c r="AJ4" s="3"/>
      <c r="AK4" s="3"/>
      <c r="AL4" s="3"/>
      <c r="AM4" s="3"/>
    </row>
    <row r="5" spans="1:39" ht="31.5" x14ac:dyDescent="0.25">
      <c r="A5" s="8">
        <v>1</v>
      </c>
      <c r="B5" s="8">
        <v>1</v>
      </c>
      <c r="C5" s="9">
        <v>46140</v>
      </c>
      <c r="D5" s="8" t="s">
        <v>42</v>
      </c>
      <c r="E5" s="8" t="s">
        <v>43</v>
      </c>
      <c r="F5" s="10">
        <v>38966</v>
      </c>
      <c r="G5" s="9">
        <v>46153</v>
      </c>
      <c r="H5" s="11" t="str">
        <f t="shared" ref="H5:H68" si="0">DATEDIF(F5,G5,"y")&amp;"Y,"&amp;DATEDIF(F5,G5,"ym")&amp;"M,"&amp;DATEDIF(F5,G5,"md")&amp;"D"</f>
        <v>19Y,8M,5D</v>
      </c>
      <c r="I5" s="8" t="s">
        <v>44</v>
      </c>
      <c r="J5" s="8" t="s">
        <v>45</v>
      </c>
      <c r="K5" s="12">
        <v>3520286801550</v>
      </c>
      <c r="L5" s="8">
        <v>3299713144</v>
      </c>
      <c r="M5" s="13" t="s">
        <v>46</v>
      </c>
      <c r="N5" s="8" t="s">
        <v>47</v>
      </c>
      <c r="O5" s="11" t="s">
        <v>48</v>
      </c>
      <c r="P5" s="8">
        <v>674</v>
      </c>
      <c r="Q5" s="14">
        <f>(P5/1200)*100</f>
        <v>56.166666666666664</v>
      </c>
      <c r="R5" s="8" t="s">
        <v>49</v>
      </c>
      <c r="S5" s="8"/>
      <c r="T5" s="8"/>
      <c r="U5" s="8"/>
      <c r="V5" s="8"/>
      <c r="W5" s="8"/>
      <c r="X5" s="8" t="s">
        <v>50</v>
      </c>
      <c r="Y5" s="15"/>
      <c r="Z5" s="4"/>
      <c r="AA5" s="4"/>
      <c r="AB5" s="2"/>
      <c r="AC5" s="2"/>
      <c r="AD5" s="16"/>
      <c r="AE5" s="17"/>
      <c r="AF5" s="17"/>
      <c r="AG5" s="18"/>
      <c r="AH5" s="19" t="str">
        <f>IF(AND(Q5&gt;=45, M5="Lahore"), "Eligible", "Not Eligible")</f>
        <v>Eligible</v>
      </c>
      <c r="AI5" s="3" t="str">
        <f>IF(H5&gt;=33,"ok","false")</f>
        <v>ok</v>
      </c>
      <c r="AJ5" s="3"/>
      <c r="AK5" s="3"/>
      <c r="AL5" s="3"/>
      <c r="AM5" s="3"/>
    </row>
    <row r="6" spans="1:39" ht="31.5" x14ac:dyDescent="0.25">
      <c r="A6" s="8">
        <v>2</v>
      </c>
      <c r="B6" s="8">
        <v>2</v>
      </c>
      <c r="C6" s="9" t="s">
        <v>51</v>
      </c>
      <c r="D6" s="8" t="s">
        <v>52</v>
      </c>
      <c r="E6" s="8" t="s">
        <v>53</v>
      </c>
      <c r="F6" s="10">
        <v>39151</v>
      </c>
      <c r="G6" s="9">
        <v>46153</v>
      </c>
      <c r="H6" s="11" t="str">
        <f t="shared" si="0"/>
        <v>19Y,2M,1D</v>
      </c>
      <c r="I6" s="8" t="s">
        <v>44</v>
      </c>
      <c r="J6" s="8" t="s">
        <v>45</v>
      </c>
      <c r="K6" s="12">
        <v>3520205642942</v>
      </c>
      <c r="L6" s="8">
        <v>3454175663</v>
      </c>
      <c r="M6" s="13" t="s">
        <v>46</v>
      </c>
      <c r="N6" s="8" t="s">
        <v>47</v>
      </c>
      <c r="O6" s="11" t="s">
        <v>54</v>
      </c>
      <c r="P6" s="20">
        <v>828</v>
      </c>
      <c r="Q6" s="14">
        <f>(P6/1200)*100</f>
        <v>69</v>
      </c>
      <c r="R6" s="20"/>
      <c r="S6" s="20"/>
      <c r="T6" s="20"/>
      <c r="U6" s="20"/>
      <c r="V6" s="20"/>
      <c r="W6" s="20"/>
      <c r="X6" s="8" t="s">
        <v>50</v>
      </c>
      <c r="Y6" s="21"/>
      <c r="Z6" s="22"/>
      <c r="AA6" s="23"/>
      <c r="AB6" s="24"/>
      <c r="AC6" s="24"/>
      <c r="AD6" s="16"/>
      <c r="AE6" s="17"/>
      <c r="AF6" s="17"/>
      <c r="AG6" s="18"/>
      <c r="AH6" s="19" t="str">
        <f t="shared" ref="AH6:AH69" si="1">IF(AND(Q6&gt;=45, M6="Lahore"), "Eligible", "Not Eligible")</f>
        <v>Eligible</v>
      </c>
      <c r="AI6" s="3"/>
      <c r="AJ6" s="3"/>
      <c r="AK6" s="3"/>
      <c r="AL6" s="3"/>
      <c r="AM6" s="3"/>
    </row>
    <row r="7" spans="1:39" ht="31.5" x14ac:dyDescent="0.25">
      <c r="A7" s="8">
        <v>3</v>
      </c>
      <c r="B7" s="8">
        <v>3</v>
      </c>
      <c r="C7" s="9" t="s">
        <v>55</v>
      </c>
      <c r="D7" s="8" t="s">
        <v>56</v>
      </c>
      <c r="E7" s="8" t="s">
        <v>57</v>
      </c>
      <c r="F7" s="10">
        <v>38735</v>
      </c>
      <c r="G7" s="9">
        <v>46153</v>
      </c>
      <c r="H7" s="11" t="str">
        <f t="shared" si="0"/>
        <v>20Y,3M,23D</v>
      </c>
      <c r="I7" s="8" t="s">
        <v>44</v>
      </c>
      <c r="J7" s="8" t="s">
        <v>58</v>
      </c>
      <c r="K7" s="12">
        <v>3520292474350</v>
      </c>
      <c r="L7" s="8">
        <v>3486210774</v>
      </c>
      <c r="M7" s="13" t="s">
        <v>46</v>
      </c>
      <c r="N7" s="8" t="s">
        <v>47</v>
      </c>
      <c r="O7" s="11" t="s">
        <v>59</v>
      </c>
      <c r="P7" s="8">
        <v>575</v>
      </c>
      <c r="Q7" s="14">
        <f t="shared" ref="Q7:Q12" si="2">(P7/1100)*100</f>
        <v>52.272727272727273</v>
      </c>
      <c r="R7" s="8" t="s">
        <v>60</v>
      </c>
      <c r="S7" s="8"/>
      <c r="T7" s="8"/>
      <c r="U7" s="8"/>
      <c r="V7" s="8"/>
      <c r="W7" s="8"/>
      <c r="X7" s="8" t="s">
        <v>50</v>
      </c>
      <c r="Y7" s="15"/>
      <c r="Z7" s="23"/>
      <c r="AA7" s="23"/>
      <c r="AB7" s="24"/>
      <c r="AC7" s="24"/>
      <c r="AD7" s="16"/>
      <c r="AE7" s="17"/>
      <c r="AF7" s="17"/>
      <c r="AG7" s="18"/>
      <c r="AH7" s="19" t="str">
        <f t="shared" si="1"/>
        <v>Eligible</v>
      </c>
      <c r="AI7" s="3"/>
      <c r="AJ7" s="3"/>
      <c r="AK7" s="3"/>
      <c r="AL7" s="3"/>
      <c r="AM7" s="3"/>
    </row>
    <row r="8" spans="1:39" ht="31.5" x14ac:dyDescent="0.25">
      <c r="A8" s="8">
        <v>4</v>
      </c>
      <c r="B8" s="8">
        <v>4</v>
      </c>
      <c r="C8" s="9" t="s">
        <v>55</v>
      </c>
      <c r="D8" s="8" t="s">
        <v>61</v>
      </c>
      <c r="E8" s="8" t="s">
        <v>62</v>
      </c>
      <c r="F8" s="10">
        <v>39097</v>
      </c>
      <c r="G8" s="9">
        <v>46153</v>
      </c>
      <c r="H8" s="11" t="str">
        <f t="shared" si="0"/>
        <v>19Y,3M,26D</v>
      </c>
      <c r="I8" s="8" t="s">
        <v>44</v>
      </c>
      <c r="J8" s="8" t="s">
        <v>58</v>
      </c>
      <c r="K8" s="12">
        <v>3520193787508</v>
      </c>
      <c r="L8" s="8">
        <v>3334564948</v>
      </c>
      <c r="M8" s="13" t="s">
        <v>46</v>
      </c>
      <c r="N8" s="8" t="s">
        <v>47</v>
      </c>
      <c r="O8" s="11" t="s">
        <v>63</v>
      </c>
      <c r="P8" s="8">
        <v>528</v>
      </c>
      <c r="Q8" s="14">
        <f t="shared" si="2"/>
        <v>48</v>
      </c>
      <c r="R8" s="8"/>
      <c r="S8" s="8"/>
      <c r="T8" s="8"/>
      <c r="U8" s="8"/>
      <c r="V8" s="8"/>
      <c r="W8" s="8"/>
      <c r="X8" s="8" t="s">
        <v>50</v>
      </c>
      <c r="Y8" s="15"/>
      <c r="Z8" s="23"/>
      <c r="AA8" s="23"/>
      <c r="AB8" s="24"/>
      <c r="AC8" s="24"/>
      <c r="AD8" s="16"/>
      <c r="AE8" s="17"/>
      <c r="AF8" s="17"/>
      <c r="AG8" s="18"/>
      <c r="AH8" s="19" t="str">
        <f t="shared" si="1"/>
        <v>Eligible</v>
      </c>
      <c r="AI8" s="3"/>
      <c r="AJ8" s="3"/>
      <c r="AK8" s="3"/>
      <c r="AL8" s="3"/>
      <c r="AM8" s="3"/>
    </row>
    <row r="9" spans="1:39" ht="31.5" x14ac:dyDescent="0.25">
      <c r="A9" s="8">
        <v>5</v>
      </c>
      <c r="B9" s="8">
        <v>5</v>
      </c>
      <c r="C9" s="9" t="s">
        <v>55</v>
      </c>
      <c r="D9" s="8" t="s">
        <v>64</v>
      </c>
      <c r="E9" s="8" t="s">
        <v>65</v>
      </c>
      <c r="F9" s="10">
        <v>37080</v>
      </c>
      <c r="G9" s="9">
        <v>46153</v>
      </c>
      <c r="H9" s="11" t="str">
        <f t="shared" si="0"/>
        <v>24Y,10M,3D</v>
      </c>
      <c r="I9" s="8" t="s">
        <v>44</v>
      </c>
      <c r="J9" s="8" t="s">
        <v>58</v>
      </c>
      <c r="K9" s="12">
        <v>3520164276658</v>
      </c>
      <c r="L9" s="8">
        <v>3206489509</v>
      </c>
      <c r="M9" s="13" t="s">
        <v>46</v>
      </c>
      <c r="N9" s="8" t="s">
        <v>47</v>
      </c>
      <c r="O9" s="11" t="s">
        <v>66</v>
      </c>
      <c r="P9" s="8">
        <v>654</v>
      </c>
      <c r="Q9" s="14">
        <f t="shared" si="2"/>
        <v>59.45454545454546</v>
      </c>
      <c r="R9" s="8" t="s">
        <v>67</v>
      </c>
      <c r="S9" s="8"/>
      <c r="T9" s="8"/>
      <c r="U9" s="8"/>
      <c r="V9" s="8"/>
      <c r="W9" s="8"/>
      <c r="X9" s="8" t="s">
        <v>50</v>
      </c>
      <c r="Y9" s="15"/>
      <c r="Z9" s="23"/>
      <c r="AA9" s="23"/>
      <c r="AB9" s="24"/>
      <c r="AC9" s="24"/>
      <c r="AD9" s="16"/>
      <c r="AE9" s="17"/>
      <c r="AF9" s="17"/>
      <c r="AG9" s="18"/>
      <c r="AH9" s="19" t="str">
        <f t="shared" si="1"/>
        <v>Eligible</v>
      </c>
      <c r="AI9" s="3"/>
      <c r="AJ9" s="3"/>
      <c r="AK9" s="3"/>
      <c r="AL9" s="3"/>
      <c r="AM9" s="3"/>
    </row>
    <row r="10" spans="1:39" ht="47.25" x14ac:dyDescent="0.25">
      <c r="A10" s="8">
        <v>6</v>
      </c>
      <c r="B10" s="8">
        <v>6</v>
      </c>
      <c r="C10" s="9">
        <v>46144</v>
      </c>
      <c r="D10" s="8" t="s">
        <v>68</v>
      </c>
      <c r="E10" s="8" t="s">
        <v>69</v>
      </c>
      <c r="F10" s="10">
        <v>37685</v>
      </c>
      <c r="G10" s="9">
        <v>46153</v>
      </c>
      <c r="H10" s="11" t="str">
        <f t="shared" si="0"/>
        <v>23Y,2M,6D</v>
      </c>
      <c r="I10" s="8" t="s">
        <v>44</v>
      </c>
      <c r="J10" s="8" t="s">
        <v>45</v>
      </c>
      <c r="K10" s="12">
        <v>3520119800978</v>
      </c>
      <c r="L10" s="8">
        <v>3310474257</v>
      </c>
      <c r="M10" s="13" t="s">
        <v>46</v>
      </c>
      <c r="N10" s="8" t="s">
        <v>47</v>
      </c>
      <c r="O10" s="11" t="s">
        <v>70</v>
      </c>
      <c r="P10" s="8">
        <v>673</v>
      </c>
      <c r="Q10" s="14">
        <f t="shared" si="2"/>
        <v>61.18181818181818</v>
      </c>
      <c r="R10" s="8"/>
      <c r="S10" s="8"/>
      <c r="T10" s="8"/>
      <c r="U10" s="8"/>
      <c r="V10" s="8"/>
      <c r="W10" s="8"/>
      <c r="X10" s="8" t="s">
        <v>50</v>
      </c>
      <c r="Y10" s="15"/>
      <c r="Z10" s="23"/>
      <c r="AA10" s="23"/>
      <c r="AB10" s="24"/>
      <c r="AC10" s="24"/>
      <c r="AD10" s="16"/>
      <c r="AE10" s="17"/>
      <c r="AF10" s="17"/>
      <c r="AG10" s="18"/>
      <c r="AH10" s="19" t="str">
        <f t="shared" si="1"/>
        <v>Eligible</v>
      </c>
      <c r="AI10" s="3"/>
      <c r="AJ10" s="3"/>
      <c r="AK10" s="3"/>
      <c r="AL10" s="3"/>
      <c r="AM10" s="3"/>
    </row>
    <row r="11" spans="1:39" ht="47.25" x14ac:dyDescent="0.25">
      <c r="A11" s="8">
        <v>7</v>
      </c>
      <c r="B11" s="8">
        <v>7</v>
      </c>
      <c r="C11" s="9">
        <v>46144</v>
      </c>
      <c r="D11" s="8" t="s">
        <v>71</v>
      </c>
      <c r="E11" s="8" t="s">
        <v>69</v>
      </c>
      <c r="F11" s="10">
        <v>38862</v>
      </c>
      <c r="G11" s="9">
        <v>46153</v>
      </c>
      <c r="H11" s="11" t="str">
        <f>DATEDIF(F11,G11,"y")&amp;"Y,"&amp;DATEDIF(F11,G11,"ym")&amp;"M,"&amp;DATEDIF(F11,G11,"md")&amp;"D"</f>
        <v>19Y,11M,16D</v>
      </c>
      <c r="I11" s="8" t="s">
        <v>44</v>
      </c>
      <c r="J11" s="8" t="s">
        <v>45</v>
      </c>
      <c r="K11" s="12">
        <v>3520113102552</v>
      </c>
      <c r="L11" s="8">
        <v>3164243605</v>
      </c>
      <c r="M11" s="13" t="s">
        <v>46</v>
      </c>
      <c r="N11" s="8" t="s">
        <v>47</v>
      </c>
      <c r="O11" s="11" t="s">
        <v>70</v>
      </c>
      <c r="P11" s="8">
        <v>847</v>
      </c>
      <c r="Q11" s="14">
        <f t="shared" si="2"/>
        <v>77</v>
      </c>
      <c r="R11" s="8"/>
      <c r="S11" s="8"/>
      <c r="T11" s="8"/>
      <c r="U11" s="8"/>
      <c r="V11" s="8"/>
      <c r="W11" s="8"/>
      <c r="X11" s="8" t="s">
        <v>50</v>
      </c>
      <c r="Y11" s="15"/>
      <c r="Z11" s="23"/>
      <c r="AA11" s="23"/>
      <c r="AB11" s="24"/>
      <c r="AC11" s="24"/>
      <c r="AD11" s="16"/>
      <c r="AE11" s="17"/>
      <c r="AF11" s="17"/>
      <c r="AG11" s="18"/>
      <c r="AH11" s="19" t="str">
        <f t="shared" si="1"/>
        <v>Eligible</v>
      </c>
      <c r="AI11" s="3"/>
      <c r="AJ11" s="3"/>
      <c r="AK11" s="3"/>
      <c r="AL11" s="3"/>
      <c r="AM11" s="3"/>
    </row>
    <row r="12" spans="1:39" ht="31.5" x14ac:dyDescent="0.25">
      <c r="A12" s="8">
        <v>8</v>
      </c>
      <c r="B12" s="8">
        <v>8</v>
      </c>
      <c r="C12" s="9">
        <v>46146</v>
      </c>
      <c r="D12" s="8" t="s">
        <v>72</v>
      </c>
      <c r="E12" s="8" t="s">
        <v>73</v>
      </c>
      <c r="F12" s="10">
        <v>38419</v>
      </c>
      <c r="G12" s="9">
        <v>46153</v>
      </c>
      <c r="H12" s="11" t="str">
        <f t="shared" si="0"/>
        <v>21Y,2M,3D</v>
      </c>
      <c r="I12" s="8" t="s">
        <v>44</v>
      </c>
      <c r="J12" s="8" t="s">
        <v>45</v>
      </c>
      <c r="K12" s="12">
        <v>3520120063168</v>
      </c>
      <c r="L12" s="8">
        <v>3051846112</v>
      </c>
      <c r="M12" s="13" t="s">
        <v>46</v>
      </c>
      <c r="N12" s="8" t="s">
        <v>47</v>
      </c>
      <c r="O12" s="11" t="s">
        <v>74</v>
      </c>
      <c r="P12" s="8">
        <v>514</v>
      </c>
      <c r="Q12" s="14">
        <f t="shared" si="2"/>
        <v>46.727272727272727</v>
      </c>
      <c r="R12" s="8"/>
      <c r="S12" s="8"/>
      <c r="T12" s="8"/>
      <c r="U12" s="8"/>
      <c r="V12" s="8"/>
      <c r="W12" s="8"/>
      <c r="X12" s="8" t="s">
        <v>50</v>
      </c>
      <c r="Y12" s="15"/>
      <c r="Z12" s="23"/>
      <c r="AA12" s="23"/>
      <c r="AB12" s="24"/>
      <c r="AC12" s="24"/>
      <c r="AD12" s="16"/>
      <c r="AE12" s="17"/>
      <c r="AF12" s="17"/>
      <c r="AG12" s="18"/>
      <c r="AH12" s="19" t="str">
        <f t="shared" si="1"/>
        <v>Eligible</v>
      </c>
      <c r="AI12" s="3"/>
      <c r="AJ12" s="3"/>
      <c r="AK12" s="3"/>
      <c r="AL12" s="3"/>
      <c r="AM12" s="3"/>
    </row>
    <row r="13" spans="1:39" ht="31.5" x14ac:dyDescent="0.25">
      <c r="A13" s="8">
        <v>9</v>
      </c>
      <c r="B13" s="8">
        <v>9</v>
      </c>
      <c r="C13" s="9">
        <v>46146</v>
      </c>
      <c r="D13" s="8" t="s">
        <v>75</v>
      </c>
      <c r="E13" s="8" t="s">
        <v>76</v>
      </c>
      <c r="F13" s="10">
        <v>38905</v>
      </c>
      <c r="G13" s="9">
        <v>46153</v>
      </c>
      <c r="H13" s="11" t="str">
        <f t="shared" si="0"/>
        <v>19Y,10M,4D</v>
      </c>
      <c r="I13" s="8" t="s">
        <v>44</v>
      </c>
      <c r="J13" s="8" t="s">
        <v>45</v>
      </c>
      <c r="K13" s="12">
        <v>3520255087030</v>
      </c>
      <c r="L13" s="8">
        <v>3440427621</v>
      </c>
      <c r="M13" s="13" t="s">
        <v>46</v>
      </c>
      <c r="N13" s="8" t="s">
        <v>47</v>
      </c>
      <c r="O13" s="11" t="s">
        <v>77</v>
      </c>
      <c r="P13" s="8">
        <v>853</v>
      </c>
      <c r="Q13" s="14">
        <f t="shared" ref="Q13:Q31" si="3">(P13/1200)*100</f>
        <v>71.083333333333329</v>
      </c>
      <c r="R13" s="8"/>
      <c r="S13" s="8"/>
      <c r="T13" s="8"/>
      <c r="U13" s="8"/>
      <c r="V13" s="8"/>
      <c r="W13" s="8"/>
      <c r="X13" s="8" t="s">
        <v>50</v>
      </c>
      <c r="Y13" s="15"/>
      <c r="Z13" s="23"/>
      <c r="AA13" s="23"/>
      <c r="AB13" s="24"/>
      <c r="AC13" s="24"/>
      <c r="AD13" s="16"/>
      <c r="AE13" s="17"/>
      <c r="AF13" s="17"/>
      <c r="AG13" s="18"/>
      <c r="AH13" s="19" t="str">
        <f t="shared" si="1"/>
        <v>Eligible</v>
      </c>
      <c r="AI13" s="3"/>
      <c r="AJ13" s="3"/>
      <c r="AK13" s="3"/>
      <c r="AL13" s="3"/>
      <c r="AM13" s="3"/>
    </row>
    <row r="14" spans="1:39" ht="31.5" x14ac:dyDescent="0.25">
      <c r="A14" s="8">
        <v>10</v>
      </c>
      <c r="B14" s="8">
        <v>10</v>
      </c>
      <c r="C14" s="9">
        <v>46146</v>
      </c>
      <c r="D14" s="8" t="s">
        <v>78</v>
      </c>
      <c r="E14" s="8" t="s">
        <v>79</v>
      </c>
      <c r="F14" s="10">
        <v>38528</v>
      </c>
      <c r="G14" s="9">
        <v>46153</v>
      </c>
      <c r="H14" s="11" t="str">
        <f t="shared" si="0"/>
        <v>20Y,10M,16D</v>
      </c>
      <c r="I14" s="8" t="s">
        <v>44</v>
      </c>
      <c r="J14" s="8" t="s">
        <v>80</v>
      </c>
      <c r="K14" s="12">
        <v>3520503578396</v>
      </c>
      <c r="L14" s="8">
        <v>3425910611</v>
      </c>
      <c r="M14" s="13" t="s">
        <v>46</v>
      </c>
      <c r="N14" s="8" t="s">
        <v>47</v>
      </c>
      <c r="O14" s="11" t="s">
        <v>81</v>
      </c>
      <c r="P14" s="8">
        <v>688</v>
      </c>
      <c r="Q14" s="14">
        <f>(P14/1100)*100</f>
        <v>62.545454545454547</v>
      </c>
      <c r="R14" s="8" t="s">
        <v>82</v>
      </c>
      <c r="S14" s="8" t="s">
        <v>83</v>
      </c>
      <c r="T14" s="8"/>
      <c r="U14" s="8"/>
      <c r="V14" s="8"/>
      <c r="W14" s="8"/>
      <c r="X14" s="8" t="s">
        <v>50</v>
      </c>
      <c r="Y14" s="15"/>
      <c r="Z14" s="23"/>
      <c r="AA14" s="23"/>
      <c r="AB14" s="24"/>
      <c r="AC14" s="24"/>
      <c r="AD14" s="16"/>
      <c r="AE14" s="17"/>
      <c r="AF14" s="17"/>
      <c r="AG14" s="18"/>
      <c r="AH14" s="19" t="str">
        <f t="shared" si="1"/>
        <v>Eligible</v>
      </c>
      <c r="AI14" s="3"/>
      <c r="AJ14" s="3"/>
      <c r="AK14" s="3"/>
      <c r="AL14" s="3"/>
      <c r="AM14" s="3"/>
    </row>
    <row r="15" spans="1:39" ht="31.5" x14ac:dyDescent="0.25">
      <c r="A15" s="8">
        <v>11</v>
      </c>
      <c r="B15" s="8">
        <v>11</v>
      </c>
      <c r="C15" s="9">
        <v>46146</v>
      </c>
      <c r="D15" s="8" t="s">
        <v>84</v>
      </c>
      <c r="E15" s="8" t="s">
        <v>85</v>
      </c>
      <c r="F15" s="10">
        <v>39542</v>
      </c>
      <c r="G15" s="9">
        <v>46153</v>
      </c>
      <c r="H15" s="11" t="str">
        <f t="shared" si="0"/>
        <v>18Y,1M,7D</v>
      </c>
      <c r="I15" s="8" t="s">
        <v>44</v>
      </c>
      <c r="J15" s="8" t="s">
        <v>45</v>
      </c>
      <c r="K15" s="12">
        <v>3520223290730</v>
      </c>
      <c r="L15" s="8">
        <v>3134896151</v>
      </c>
      <c r="M15" s="13" t="s">
        <v>46</v>
      </c>
      <c r="N15" s="8" t="s">
        <v>47</v>
      </c>
      <c r="O15" s="11" t="s">
        <v>86</v>
      </c>
      <c r="P15" s="8">
        <v>622</v>
      </c>
      <c r="Q15" s="14">
        <f t="shared" si="3"/>
        <v>51.833333333333329</v>
      </c>
      <c r="R15" s="8"/>
      <c r="S15" s="8"/>
      <c r="T15" s="8"/>
      <c r="U15" s="8"/>
      <c r="V15" s="8"/>
      <c r="W15" s="8"/>
      <c r="X15" s="8" t="s">
        <v>50</v>
      </c>
      <c r="Y15" s="15"/>
      <c r="Z15" s="23"/>
      <c r="AA15" s="23"/>
      <c r="AB15" s="24"/>
      <c r="AC15" s="24"/>
      <c r="AD15" s="16"/>
      <c r="AE15" s="17"/>
      <c r="AF15" s="17"/>
      <c r="AG15" s="18"/>
      <c r="AH15" s="19" t="str">
        <f t="shared" si="1"/>
        <v>Eligible</v>
      </c>
      <c r="AI15" s="3"/>
      <c r="AJ15" s="3"/>
      <c r="AK15" s="3"/>
      <c r="AL15" s="3"/>
      <c r="AM15" s="3"/>
    </row>
    <row r="16" spans="1:39" ht="31.5" x14ac:dyDescent="0.25">
      <c r="A16" s="8">
        <v>12</v>
      </c>
      <c r="B16" s="8">
        <v>12</v>
      </c>
      <c r="C16" s="9">
        <v>46146</v>
      </c>
      <c r="D16" s="8" t="s">
        <v>87</v>
      </c>
      <c r="E16" s="8" t="s">
        <v>88</v>
      </c>
      <c r="F16" s="10">
        <v>38731</v>
      </c>
      <c r="G16" s="9">
        <v>46153</v>
      </c>
      <c r="H16" s="11" t="str">
        <f t="shared" si="0"/>
        <v>20Y,3M,27D</v>
      </c>
      <c r="I16" s="8" t="s">
        <v>44</v>
      </c>
      <c r="J16" s="8" t="s">
        <v>58</v>
      </c>
      <c r="K16" s="12">
        <v>3840528898470</v>
      </c>
      <c r="L16" s="8">
        <v>3157129237</v>
      </c>
      <c r="M16" s="13" t="s">
        <v>46</v>
      </c>
      <c r="N16" s="8" t="s">
        <v>47</v>
      </c>
      <c r="O16" s="11" t="s">
        <v>89</v>
      </c>
      <c r="P16" s="8">
        <v>662</v>
      </c>
      <c r="Q16" s="14">
        <f>(P16/1100)*100</f>
        <v>60.18181818181818</v>
      </c>
      <c r="R16" s="8" t="s">
        <v>90</v>
      </c>
      <c r="S16" s="8"/>
      <c r="T16" s="8"/>
      <c r="U16" s="8"/>
      <c r="V16" s="8"/>
      <c r="W16" s="8"/>
      <c r="X16" s="8" t="s">
        <v>50</v>
      </c>
      <c r="Y16" s="15"/>
      <c r="Z16" s="23"/>
      <c r="AA16" s="23"/>
      <c r="AB16" s="24"/>
      <c r="AC16" s="24"/>
      <c r="AD16" s="16"/>
      <c r="AE16" s="17"/>
      <c r="AF16" s="17"/>
      <c r="AG16" s="18"/>
      <c r="AH16" s="19" t="str">
        <f t="shared" si="1"/>
        <v>Eligible</v>
      </c>
      <c r="AI16" s="3"/>
      <c r="AJ16" s="3"/>
      <c r="AK16" s="3"/>
      <c r="AL16" s="3"/>
      <c r="AM16" s="3"/>
    </row>
    <row r="17" spans="1:39" ht="31.5" x14ac:dyDescent="0.25">
      <c r="A17" s="8">
        <v>13</v>
      </c>
      <c r="B17" s="8">
        <v>13</v>
      </c>
      <c r="C17" s="9">
        <v>46147</v>
      </c>
      <c r="D17" s="9" t="s">
        <v>91</v>
      </c>
      <c r="E17" s="8" t="s">
        <v>92</v>
      </c>
      <c r="F17" s="10">
        <v>39039</v>
      </c>
      <c r="G17" s="9">
        <v>46153</v>
      </c>
      <c r="H17" s="11" t="str">
        <f t="shared" si="0"/>
        <v>19Y,5M,23D</v>
      </c>
      <c r="I17" s="8" t="s">
        <v>44</v>
      </c>
      <c r="J17" s="8" t="s">
        <v>58</v>
      </c>
      <c r="K17" s="12">
        <v>3520279433726</v>
      </c>
      <c r="L17" s="8">
        <v>3204034354</v>
      </c>
      <c r="M17" s="13" t="s">
        <v>46</v>
      </c>
      <c r="N17" s="8" t="s">
        <v>47</v>
      </c>
      <c r="O17" s="11" t="s">
        <v>93</v>
      </c>
      <c r="P17" s="8">
        <v>577</v>
      </c>
      <c r="Q17" s="14">
        <f>(P17/1100)*100</f>
        <v>52.454545454545453</v>
      </c>
      <c r="R17" s="8" t="s">
        <v>94</v>
      </c>
      <c r="S17" s="8"/>
      <c r="T17" s="8"/>
      <c r="U17" s="8"/>
      <c r="V17" s="8"/>
      <c r="W17" s="8"/>
      <c r="X17" s="8" t="s">
        <v>50</v>
      </c>
      <c r="Y17" s="15"/>
      <c r="Z17" s="23"/>
      <c r="AA17" s="23"/>
      <c r="AB17" s="24"/>
      <c r="AC17" s="24"/>
      <c r="AD17" s="16"/>
      <c r="AE17" s="17"/>
      <c r="AF17" s="17"/>
      <c r="AG17" s="18"/>
      <c r="AH17" s="19" t="str">
        <f t="shared" si="1"/>
        <v>Eligible</v>
      </c>
      <c r="AI17" s="3"/>
      <c r="AJ17" s="3"/>
      <c r="AK17" s="3"/>
      <c r="AL17" s="3"/>
      <c r="AM17" s="3"/>
    </row>
    <row r="18" spans="1:39" ht="31.5" x14ac:dyDescent="0.25">
      <c r="A18" s="8">
        <v>14</v>
      </c>
      <c r="B18" s="8">
        <v>14</v>
      </c>
      <c r="C18" s="9">
        <v>46147</v>
      </c>
      <c r="D18" s="8" t="s">
        <v>95</v>
      </c>
      <c r="E18" s="8" t="s">
        <v>96</v>
      </c>
      <c r="F18" s="10">
        <v>38732</v>
      </c>
      <c r="G18" s="9">
        <v>46153</v>
      </c>
      <c r="H18" s="11" t="str">
        <f t="shared" si="0"/>
        <v>20Y,3M,26D</v>
      </c>
      <c r="I18" s="8" t="s">
        <v>44</v>
      </c>
      <c r="J18" s="8" t="s">
        <v>45</v>
      </c>
      <c r="K18" s="12">
        <v>3520188379852</v>
      </c>
      <c r="L18" s="8">
        <v>3057624807</v>
      </c>
      <c r="M18" s="13" t="s">
        <v>46</v>
      </c>
      <c r="N18" s="8" t="s">
        <v>47</v>
      </c>
      <c r="O18" s="11" t="s">
        <v>97</v>
      </c>
      <c r="P18" s="8">
        <v>648</v>
      </c>
      <c r="Q18" s="14">
        <f t="shared" si="3"/>
        <v>54</v>
      </c>
      <c r="R18" s="8"/>
      <c r="S18" s="8"/>
      <c r="T18" s="8"/>
      <c r="U18" s="8"/>
      <c r="V18" s="8"/>
      <c r="W18" s="8"/>
      <c r="X18" s="8" t="s">
        <v>50</v>
      </c>
      <c r="Y18" s="15"/>
      <c r="Z18" s="23"/>
      <c r="AA18" s="23"/>
      <c r="AB18" s="24"/>
      <c r="AC18" s="24"/>
      <c r="AD18" s="16"/>
      <c r="AE18" s="17"/>
      <c r="AF18" s="17"/>
      <c r="AG18" s="18"/>
      <c r="AH18" s="19" t="str">
        <f t="shared" si="1"/>
        <v>Eligible</v>
      </c>
      <c r="AI18" s="3"/>
      <c r="AJ18" s="3"/>
      <c r="AK18" s="3"/>
      <c r="AL18" s="3"/>
      <c r="AM18" s="3"/>
    </row>
    <row r="19" spans="1:39" ht="15.75" x14ac:dyDescent="0.25">
      <c r="A19" s="8">
        <v>15</v>
      </c>
      <c r="B19" s="8">
        <v>15</v>
      </c>
      <c r="C19" s="9">
        <v>46147</v>
      </c>
      <c r="D19" s="8" t="s">
        <v>98</v>
      </c>
      <c r="E19" s="8" t="s">
        <v>96</v>
      </c>
      <c r="F19" s="10">
        <v>37904</v>
      </c>
      <c r="G19" s="9">
        <v>46153</v>
      </c>
      <c r="H19" s="11" t="str">
        <f t="shared" si="0"/>
        <v>22Y,7M,1D</v>
      </c>
      <c r="I19" s="8" t="s">
        <v>44</v>
      </c>
      <c r="J19" s="8" t="s">
        <v>58</v>
      </c>
      <c r="K19" s="12">
        <v>3520187660808</v>
      </c>
      <c r="L19" s="8">
        <v>3229251396</v>
      </c>
      <c r="M19" s="13" t="s">
        <v>46</v>
      </c>
      <c r="N19" s="8" t="s">
        <v>47</v>
      </c>
      <c r="O19" s="11" t="s">
        <v>99</v>
      </c>
      <c r="P19" s="8">
        <v>547</v>
      </c>
      <c r="Q19" s="14">
        <f>(P19/1100)*100</f>
        <v>49.727272727272727</v>
      </c>
      <c r="R19" s="8" t="s">
        <v>100</v>
      </c>
      <c r="S19" s="8"/>
      <c r="T19" s="8"/>
      <c r="U19" s="8"/>
      <c r="V19" s="8"/>
      <c r="W19" s="8"/>
      <c r="X19" s="8" t="s">
        <v>50</v>
      </c>
      <c r="Y19" s="15"/>
      <c r="Z19" s="23"/>
      <c r="AA19" s="23"/>
      <c r="AB19" s="24"/>
      <c r="AC19" s="24"/>
      <c r="AD19" s="16"/>
      <c r="AE19" s="17"/>
      <c r="AF19" s="17"/>
      <c r="AG19" s="18"/>
      <c r="AH19" s="19" t="str">
        <f t="shared" si="1"/>
        <v>Eligible</v>
      </c>
      <c r="AI19" s="3"/>
      <c r="AJ19" s="3"/>
      <c r="AK19" s="3"/>
      <c r="AL19" s="3"/>
      <c r="AM19" s="3"/>
    </row>
    <row r="20" spans="1:39" ht="31.5" x14ac:dyDescent="0.25">
      <c r="A20" s="8">
        <v>16</v>
      </c>
      <c r="B20" s="8">
        <v>16</v>
      </c>
      <c r="C20" s="9">
        <v>46147</v>
      </c>
      <c r="D20" s="8" t="s">
        <v>101</v>
      </c>
      <c r="E20" s="8" t="s">
        <v>102</v>
      </c>
      <c r="F20" s="10">
        <v>39073</v>
      </c>
      <c r="G20" s="9">
        <v>46153</v>
      </c>
      <c r="H20" s="11" t="str">
        <f t="shared" si="0"/>
        <v>19Y,4M,19D</v>
      </c>
      <c r="I20" s="8" t="s">
        <v>44</v>
      </c>
      <c r="J20" s="8" t="s">
        <v>45</v>
      </c>
      <c r="K20" s="12">
        <v>3610370872176</v>
      </c>
      <c r="L20" s="8">
        <v>3224962439</v>
      </c>
      <c r="M20" s="13" t="s">
        <v>46</v>
      </c>
      <c r="N20" s="8" t="s">
        <v>47</v>
      </c>
      <c r="O20" s="11" t="s">
        <v>103</v>
      </c>
      <c r="P20" s="8">
        <v>796</v>
      </c>
      <c r="Q20" s="14">
        <f t="shared" si="3"/>
        <v>66.333333333333329</v>
      </c>
      <c r="R20" s="8"/>
      <c r="S20" s="8"/>
      <c r="T20" s="8"/>
      <c r="U20" s="8"/>
      <c r="V20" s="8"/>
      <c r="W20" s="8"/>
      <c r="X20" s="8" t="s">
        <v>50</v>
      </c>
      <c r="Y20" s="15"/>
      <c r="Z20" s="23"/>
      <c r="AA20" s="23"/>
      <c r="AB20" s="24"/>
      <c r="AC20" s="24"/>
      <c r="AD20" s="16"/>
      <c r="AE20" s="17"/>
      <c r="AF20" s="17"/>
      <c r="AG20" s="18"/>
      <c r="AH20" s="19" t="str">
        <f t="shared" si="1"/>
        <v>Eligible</v>
      </c>
      <c r="AI20" s="3"/>
      <c r="AJ20" s="3"/>
      <c r="AK20" s="3"/>
      <c r="AL20" s="3"/>
      <c r="AM20" s="3"/>
    </row>
    <row r="21" spans="1:39" ht="31.5" x14ac:dyDescent="0.25">
      <c r="A21" s="8">
        <v>17</v>
      </c>
      <c r="B21" s="8">
        <v>18</v>
      </c>
      <c r="C21" s="9">
        <v>46149</v>
      </c>
      <c r="D21" s="10" t="s">
        <v>104</v>
      </c>
      <c r="E21" s="8" t="s">
        <v>105</v>
      </c>
      <c r="F21" s="10">
        <v>37293</v>
      </c>
      <c r="G21" s="9">
        <v>46153</v>
      </c>
      <c r="H21" s="11" t="str">
        <f t="shared" si="0"/>
        <v>24Y,3M,5D</v>
      </c>
      <c r="I21" s="8" t="s">
        <v>44</v>
      </c>
      <c r="J21" s="8" t="s">
        <v>45</v>
      </c>
      <c r="K21" s="12">
        <v>3520241361118</v>
      </c>
      <c r="L21" s="8">
        <v>3213416118</v>
      </c>
      <c r="M21" s="13" t="s">
        <v>46</v>
      </c>
      <c r="N21" s="8" t="s">
        <v>47</v>
      </c>
      <c r="O21" s="11" t="s">
        <v>106</v>
      </c>
      <c r="P21" s="8">
        <v>551</v>
      </c>
      <c r="Q21" s="14">
        <f t="shared" si="3"/>
        <v>45.916666666666664</v>
      </c>
      <c r="R21" s="8"/>
      <c r="S21" s="8"/>
      <c r="T21" s="8"/>
      <c r="U21" s="8"/>
      <c r="V21" s="8"/>
      <c r="W21" s="8"/>
      <c r="X21" s="8" t="s">
        <v>50</v>
      </c>
      <c r="Y21" s="15"/>
      <c r="Z21" s="23"/>
      <c r="AA21" s="23"/>
      <c r="AB21" s="24"/>
      <c r="AC21" s="24"/>
      <c r="AD21" s="16"/>
      <c r="AE21" s="17"/>
      <c r="AF21" s="17"/>
      <c r="AG21" s="18"/>
      <c r="AH21" s="19" t="str">
        <f t="shared" si="1"/>
        <v>Eligible</v>
      </c>
      <c r="AI21" s="3"/>
      <c r="AJ21" s="3"/>
      <c r="AK21" s="3"/>
      <c r="AL21" s="3"/>
      <c r="AM21" s="3"/>
    </row>
    <row r="22" spans="1:39" ht="31.5" x14ac:dyDescent="0.25">
      <c r="A22" s="8">
        <v>18</v>
      </c>
      <c r="B22" s="8">
        <v>19</v>
      </c>
      <c r="C22" s="9">
        <v>46149</v>
      </c>
      <c r="D22" s="8" t="s">
        <v>107</v>
      </c>
      <c r="E22" s="8" t="s">
        <v>108</v>
      </c>
      <c r="F22" s="10">
        <v>39260</v>
      </c>
      <c r="G22" s="9">
        <v>46153</v>
      </c>
      <c r="H22" s="11" t="str">
        <f t="shared" si="0"/>
        <v>18Y,10M,14D</v>
      </c>
      <c r="I22" s="8" t="s">
        <v>44</v>
      </c>
      <c r="J22" s="8" t="s">
        <v>45</v>
      </c>
      <c r="K22" s="12">
        <v>3520123283486</v>
      </c>
      <c r="L22" s="8">
        <v>3054605097</v>
      </c>
      <c r="M22" s="13" t="s">
        <v>46</v>
      </c>
      <c r="N22" s="8" t="s">
        <v>47</v>
      </c>
      <c r="O22" s="11" t="s">
        <v>109</v>
      </c>
      <c r="P22" s="8">
        <v>723</v>
      </c>
      <c r="Q22" s="14">
        <f t="shared" si="3"/>
        <v>60.25</v>
      </c>
      <c r="R22" s="8"/>
      <c r="S22" s="8"/>
      <c r="T22" s="8"/>
      <c r="U22" s="8"/>
      <c r="V22" s="8"/>
      <c r="W22" s="8"/>
      <c r="X22" s="8" t="s">
        <v>50</v>
      </c>
      <c r="Y22" s="15"/>
      <c r="Z22" s="23"/>
      <c r="AA22" s="23"/>
      <c r="AB22" s="24"/>
      <c r="AC22" s="24"/>
      <c r="AD22" s="16"/>
      <c r="AE22" s="17"/>
      <c r="AF22" s="17"/>
      <c r="AG22" s="18"/>
      <c r="AH22" s="19" t="str">
        <f t="shared" si="1"/>
        <v>Eligible</v>
      </c>
      <c r="AI22" s="3"/>
      <c r="AJ22" s="3"/>
      <c r="AK22" s="3"/>
      <c r="AL22" s="3"/>
      <c r="AM22" s="3"/>
    </row>
    <row r="23" spans="1:39" ht="31.5" x14ac:dyDescent="0.25">
      <c r="A23" s="8">
        <v>19</v>
      </c>
      <c r="B23" s="8">
        <v>21</v>
      </c>
      <c r="C23" s="9">
        <v>46149</v>
      </c>
      <c r="D23" s="9" t="s">
        <v>110</v>
      </c>
      <c r="E23" s="8" t="s">
        <v>111</v>
      </c>
      <c r="F23" s="10">
        <v>34748</v>
      </c>
      <c r="G23" s="9">
        <v>46153</v>
      </c>
      <c r="H23" s="11" t="str">
        <f t="shared" si="0"/>
        <v>31Y,2M,23D</v>
      </c>
      <c r="I23" s="8" t="s">
        <v>44</v>
      </c>
      <c r="J23" s="8" t="s">
        <v>29</v>
      </c>
      <c r="K23" s="12">
        <v>3520232174840</v>
      </c>
      <c r="L23" s="8">
        <v>3284277774</v>
      </c>
      <c r="M23" s="13" t="s">
        <v>46</v>
      </c>
      <c r="N23" s="8" t="s">
        <v>47</v>
      </c>
      <c r="O23" s="11" t="s">
        <v>112</v>
      </c>
      <c r="P23" s="8">
        <v>656</v>
      </c>
      <c r="Q23" s="14">
        <f>(P23/1050)*100</f>
        <v>62.476190476190474</v>
      </c>
      <c r="R23" s="8" t="s">
        <v>113</v>
      </c>
      <c r="S23" s="8"/>
      <c r="T23" s="8"/>
      <c r="U23" s="8"/>
      <c r="V23" s="8"/>
      <c r="W23" s="8"/>
      <c r="X23" s="8" t="s">
        <v>50</v>
      </c>
      <c r="Y23" s="15"/>
      <c r="Z23" s="23"/>
      <c r="AA23" s="23"/>
      <c r="AB23" s="24"/>
      <c r="AC23" s="24"/>
      <c r="AD23" s="16"/>
      <c r="AE23" s="17"/>
      <c r="AF23" s="17"/>
      <c r="AG23" s="18"/>
      <c r="AH23" s="19" t="str">
        <f t="shared" si="1"/>
        <v>Eligible</v>
      </c>
      <c r="AI23" s="3"/>
      <c r="AJ23" s="3"/>
      <c r="AK23" s="3"/>
      <c r="AL23" s="3"/>
      <c r="AM23" s="3"/>
    </row>
    <row r="24" spans="1:39" ht="31.5" x14ac:dyDescent="0.25">
      <c r="A24" s="8">
        <v>20</v>
      </c>
      <c r="B24" s="8">
        <v>22</v>
      </c>
      <c r="C24" s="9">
        <v>46149</v>
      </c>
      <c r="D24" s="8" t="s">
        <v>114</v>
      </c>
      <c r="E24" s="8" t="s">
        <v>115</v>
      </c>
      <c r="F24" s="10">
        <v>37273</v>
      </c>
      <c r="G24" s="9">
        <v>46153</v>
      </c>
      <c r="H24" s="11" t="str">
        <f t="shared" si="0"/>
        <v>24Y,3M,24D</v>
      </c>
      <c r="I24" s="8" t="s">
        <v>44</v>
      </c>
      <c r="J24" s="25" t="s">
        <v>80</v>
      </c>
      <c r="K24" s="12">
        <v>3510201911728</v>
      </c>
      <c r="L24" s="8">
        <v>3074029430</v>
      </c>
      <c r="M24" s="13" t="s">
        <v>46</v>
      </c>
      <c r="N24" s="8" t="s">
        <v>47</v>
      </c>
      <c r="O24" s="11" t="s">
        <v>116</v>
      </c>
      <c r="P24" s="8">
        <v>783</v>
      </c>
      <c r="Q24" s="14">
        <f t="shared" ref="Q24:Q30" si="4">(P24/1100)*100</f>
        <v>71.181818181818173</v>
      </c>
      <c r="R24" s="8" t="s">
        <v>117</v>
      </c>
      <c r="S24" s="8" t="s">
        <v>118</v>
      </c>
      <c r="T24" s="8"/>
      <c r="U24" s="8"/>
      <c r="V24" s="8"/>
      <c r="W24" s="8"/>
      <c r="X24" s="8" t="s">
        <v>50</v>
      </c>
      <c r="Y24" s="15"/>
      <c r="Z24" s="23"/>
      <c r="AA24" s="23"/>
      <c r="AB24" s="24"/>
      <c r="AC24" s="24"/>
      <c r="AD24" s="16"/>
      <c r="AE24" s="17"/>
      <c r="AF24" s="17"/>
      <c r="AG24" s="18"/>
      <c r="AH24" s="19" t="str">
        <f t="shared" si="1"/>
        <v>Eligible</v>
      </c>
      <c r="AI24" s="3"/>
      <c r="AJ24" s="3"/>
      <c r="AK24" s="3"/>
      <c r="AL24" s="3"/>
      <c r="AM24" s="3"/>
    </row>
    <row r="25" spans="1:39" ht="31.5" x14ac:dyDescent="0.25">
      <c r="A25" s="8">
        <v>21</v>
      </c>
      <c r="B25" s="8">
        <v>23</v>
      </c>
      <c r="C25" s="9">
        <v>46149</v>
      </c>
      <c r="D25" s="8" t="s">
        <v>119</v>
      </c>
      <c r="E25" s="8" t="s">
        <v>120</v>
      </c>
      <c r="F25" s="10">
        <v>38569</v>
      </c>
      <c r="G25" s="9">
        <v>46153</v>
      </c>
      <c r="H25" s="11" t="str">
        <f t="shared" si="0"/>
        <v>20Y,9M,6D</v>
      </c>
      <c r="I25" s="8" t="s">
        <v>44</v>
      </c>
      <c r="J25" s="8" t="s">
        <v>29</v>
      </c>
      <c r="K25" s="12">
        <v>3520218414184</v>
      </c>
      <c r="L25" s="8">
        <v>3164025956</v>
      </c>
      <c r="M25" s="13" t="s">
        <v>46</v>
      </c>
      <c r="N25" s="8" t="s">
        <v>47</v>
      </c>
      <c r="O25" s="11" t="s">
        <v>121</v>
      </c>
      <c r="P25" s="8">
        <v>824</v>
      </c>
      <c r="Q25" s="14">
        <f t="shared" si="4"/>
        <v>74.909090909090921</v>
      </c>
      <c r="R25" s="8" t="s">
        <v>122</v>
      </c>
      <c r="S25" s="8"/>
      <c r="T25" s="8"/>
      <c r="U25" s="8"/>
      <c r="V25" s="8"/>
      <c r="W25" s="8"/>
      <c r="X25" s="8" t="s">
        <v>50</v>
      </c>
      <c r="Y25" s="15"/>
      <c r="Z25" s="23"/>
      <c r="AA25" s="23"/>
      <c r="AB25" s="24"/>
      <c r="AC25" s="24"/>
      <c r="AD25" s="16"/>
      <c r="AE25" s="17"/>
      <c r="AF25" s="17"/>
      <c r="AG25" s="18"/>
      <c r="AH25" s="19" t="str">
        <f t="shared" si="1"/>
        <v>Eligible</v>
      </c>
      <c r="AI25" s="3"/>
      <c r="AJ25" s="3"/>
      <c r="AK25" s="3"/>
      <c r="AL25" s="3"/>
      <c r="AM25" s="3"/>
    </row>
    <row r="26" spans="1:39" ht="31.5" x14ac:dyDescent="0.25">
      <c r="A26" s="8">
        <v>22</v>
      </c>
      <c r="B26" s="8">
        <v>24</v>
      </c>
      <c r="C26" s="9">
        <v>46149</v>
      </c>
      <c r="D26" s="8" t="s">
        <v>123</v>
      </c>
      <c r="E26" s="8" t="s">
        <v>124</v>
      </c>
      <c r="F26" s="10">
        <v>39038</v>
      </c>
      <c r="G26" s="9">
        <v>46153</v>
      </c>
      <c r="H26" s="11" t="str">
        <f t="shared" si="0"/>
        <v>19Y,5M,24D</v>
      </c>
      <c r="I26" s="8" t="s">
        <v>44</v>
      </c>
      <c r="J26" s="8" t="s">
        <v>29</v>
      </c>
      <c r="K26" s="12">
        <v>3510145969050</v>
      </c>
      <c r="L26" s="8">
        <v>3008099436</v>
      </c>
      <c r="M26" s="13" t="s">
        <v>46</v>
      </c>
      <c r="N26" s="8" t="s">
        <v>47</v>
      </c>
      <c r="O26" s="11" t="s">
        <v>125</v>
      </c>
      <c r="P26" s="8">
        <v>644</v>
      </c>
      <c r="Q26" s="14">
        <f t="shared" si="4"/>
        <v>58.545454545454547</v>
      </c>
      <c r="R26" s="8" t="s">
        <v>126</v>
      </c>
      <c r="S26" s="8"/>
      <c r="T26" s="8"/>
      <c r="U26" s="8"/>
      <c r="V26" s="8"/>
      <c r="W26" s="8"/>
      <c r="X26" s="8" t="s">
        <v>50</v>
      </c>
      <c r="Y26" s="15"/>
      <c r="Z26" s="23"/>
      <c r="AA26" s="23"/>
      <c r="AB26" s="24"/>
      <c r="AC26" s="24"/>
      <c r="AD26" s="16"/>
      <c r="AE26" s="17"/>
      <c r="AF26" s="17"/>
      <c r="AG26" s="18"/>
      <c r="AH26" s="19" t="str">
        <f t="shared" si="1"/>
        <v>Eligible</v>
      </c>
      <c r="AI26" s="3"/>
      <c r="AJ26" s="3"/>
      <c r="AK26" s="3"/>
      <c r="AL26" s="3"/>
      <c r="AM26" s="3"/>
    </row>
    <row r="27" spans="1:39" ht="31.5" x14ac:dyDescent="0.25">
      <c r="A27" s="8">
        <v>23</v>
      </c>
      <c r="B27" s="8">
        <v>25</v>
      </c>
      <c r="C27" s="9">
        <v>46149</v>
      </c>
      <c r="D27" s="8" t="s">
        <v>127</v>
      </c>
      <c r="E27" s="8" t="s">
        <v>128</v>
      </c>
      <c r="F27" s="10">
        <v>38492</v>
      </c>
      <c r="G27" s="9">
        <v>46153</v>
      </c>
      <c r="H27" s="11" t="str">
        <f t="shared" si="0"/>
        <v>20Y,11M,21D</v>
      </c>
      <c r="I27" s="8" t="s">
        <v>44</v>
      </c>
      <c r="J27" s="25" t="s">
        <v>80</v>
      </c>
      <c r="K27" s="12">
        <v>3520253457964</v>
      </c>
      <c r="L27" s="8">
        <v>3036743466</v>
      </c>
      <c r="M27" s="13" t="s">
        <v>46</v>
      </c>
      <c r="N27" s="8" t="s">
        <v>47</v>
      </c>
      <c r="O27" s="11" t="s">
        <v>129</v>
      </c>
      <c r="P27" s="8">
        <v>899</v>
      </c>
      <c r="Q27" s="14">
        <f t="shared" si="4"/>
        <v>81.72727272727272</v>
      </c>
      <c r="R27" s="8" t="s">
        <v>130</v>
      </c>
      <c r="S27" s="8" t="s">
        <v>131</v>
      </c>
      <c r="T27" s="8"/>
      <c r="U27" s="8"/>
      <c r="V27" s="8"/>
      <c r="W27" s="8"/>
      <c r="X27" s="8" t="s">
        <v>50</v>
      </c>
      <c r="Y27" s="15"/>
      <c r="Z27" s="23"/>
      <c r="AA27" s="23"/>
      <c r="AB27" s="24"/>
      <c r="AC27" s="24"/>
      <c r="AD27" s="16"/>
      <c r="AE27" s="17"/>
      <c r="AF27" s="17"/>
      <c r="AG27" s="18"/>
      <c r="AH27" s="19" t="str">
        <f t="shared" si="1"/>
        <v>Eligible</v>
      </c>
      <c r="AI27" s="3"/>
      <c r="AJ27" s="3"/>
      <c r="AK27" s="3"/>
      <c r="AL27" s="3"/>
      <c r="AM27" s="3"/>
    </row>
    <row r="28" spans="1:39" ht="31.5" x14ac:dyDescent="0.25">
      <c r="A28" s="8">
        <v>24</v>
      </c>
      <c r="B28" s="8">
        <v>26</v>
      </c>
      <c r="C28" s="9">
        <v>46149</v>
      </c>
      <c r="D28" s="8" t="s">
        <v>132</v>
      </c>
      <c r="E28" s="8" t="s">
        <v>133</v>
      </c>
      <c r="F28" s="10">
        <v>35015</v>
      </c>
      <c r="G28" s="9">
        <v>46153</v>
      </c>
      <c r="H28" s="11" t="str">
        <f t="shared" si="0"/>
        <v>30Y,5M,29D</v>
      </c>
      <c r="I28" s="8" t="s">
        <v>44</v>
      </c>
      <c r="J28" s="8" t="s">
        <v>29</v>
      </c>
      <c r="K28" s="12">
        <v>3520163104546</v>
      </c>
      <c r="L28" s="8">
        <v>3297529762</v>
      </c>
      <c r="M28" s="13" t="s">
        <v>46</v>
      </c>
      <c r="N28" s="8" t="s">
        <v>47</v>
      </c>
      <c r="O28" s="11" t="s">
        <v>134</v>
      </c>
      <c r="P28" s="8">
        <v>782</v>
      </c>
      <c r="Q28" s="14">
        <f t="shared" si="4"/>
        <v>71.090909090909093</v>
      </c>
      <c r="R28" s="8" t="s">
        <v>135</v>
      </c>
      <c r="S28" s="8"/>
      <c r="T28" s="8"/>
      <c r="U28" s="8"/>
      <c r="V28" s="8"/>
      <c r="W28" s="8"/>
      <c r="X28" s="8" t="s">
        <v>50</v>
      </c>
      <c r="Y28" s="15"/>
      <c r="Z28" s="23"/>
      <c r="AA28" s="23"/>
      <c r="AB28" s="24"/>
      <c r="AC28" s="24"/>
      <c r="AD28" s="16"/>
      <c r="AE28" s="17"/>
      <c r="AF28" s="17"/>
      <c r="AG28" s="18"/>
      <c r="AH28" s="19" t="str">
        <f t="shared" si="1"/>
        <v>Eligible</v>
      </c>
      <c r="AI28" s="3"/>
      <c r="AJ28" s="3"/>
      <c r="AK28" s="3"/>
      <c r="AL28" s="3"/>
      <c r="AM28" s="3"/>
    </row>
    <row r="29" spans="1:39" ht="47.25" x14ac:dyDescent="0.25">
      <c r="A29" s="8">
        <v>25</v>
      </c>
      <c r="B29" s="8">
        <v>27</v>
      </c>
      <c r="C29" s="9">
        <v>46149</v>
      </c>
      <c r="D29" s="8" t="s">
        <v>136</v>
      </c>
      <c r="E29" s="8" t="s">
        <v>137</v>
      </c>
      <c r="F29" s="10">
        <v>38342</v>
      </c>
      <c r="G29" s="9">
        <v>46153</v>
      </c>
      <c r="H29" s="11" t="str">
        <f t="shared" si="0"/>
        <v>21Y,4M,20D</v>
      </c>
      <c r="I29" s="8" t="s">
        <v>44</v>
      </c>
      <c r="J29" s="8" t="s">
        <v>29</v>
      </c>
      <c r="K29" s="12">
        <v>3520102931708</v>
      </c>
      <c r="L29" s="8">
        <v>3044478219</v>
      </c>
      <c r="M29" s="13" t="s">
        <v>46</v>
      </c>
      <c r="N29" s="8" t="s">
        <v>47</v>
      </c>
      <c r="O29" s="11" t="s">
        <v>138</v>
      </c>
      <c r="P29" s="8">
        <v>976</v>
      </c>
      <c r="Q29" s="14">
        <f t="shared" si="4"/>
        <v>88.727272727272734</v>
      </c>
      <c r="R29" s="8" t="s">
        <v>139</v>
      </c>
      <c r="S29" s="8"/>
      <c r="T29" s="8"/>
      <c r="U29" s="8"/>
      <c r="V29" s="8"/>
      <c r="W29" s="8"/>
      <c r="X29" s="8" t="s">
        <v>50</v>
      </c>
      <c r="Y29" s="15"/>
      <c r="Z29" s="23"/>
      <c r="AA29" s="23"/>
      <c r="AB29" s="24"/>
      <c r="AC29" s="24"/>
      <c r="AD29" s="16"/>
      <c r="AE29" s="17"/>
      <c r="AF29" s="17"/>
      <c r="AG29" s="18"/>
      <c r="AH29" s="19" t="str">
        <f t="shared" si="1"/>
        <v>Eligible</v>
      </c>
      <c r="AI29" s="3"/>
      <c r="AJ29" s="3"/>
      <c r="AK29" s="3"/>
      <c r="AL29" s="3"/>
      <c r="AM29" s="3"/>
    </row>
    <row r="30" spans="1:39" ht="31.5" x14ac:dyDescent="0.25">
      <c r="A30" s="8">
        <v>26</v>
      </c>
      <c r="B30" s="8">
        <v>28</v>
      </c>
      <c r="C30" s="9">
        <v>46149</v>
      </c>
      <c r="D30" s="8" t="s">
        <v>140</v>
      </c>
      <c r="E30" s="8" t="s">
        <v>141</v>
      </c>
      <c r="F30" s="10">
        <v>37144</v>
      </c>
      <c r="G30" s="9">
        <v>46153</v>
      </c>
      <c r="H30" s="11" t="str">
        <f t="shared" si="0"/>
        <v>24Y,8M,1D</v>
      </c>
      <c r="I30" s="8" t="s">
        <v>44</v>
      </c>
      <c r="J30" s="8" t="s">
        <v>29</v>
      </c>
      <c r="K30" s="12">
        <v>3520163146384</v>
      </c>
      <c r="L30" s="8">
        <v>3220494073</v>
      </c>
      <c r="M30" s="13" t="s">
        <v>46</v>
      </c>
      <c r="N30" s="8" t="s">
        <v>47</v>
      </c>
      <c r="O30" s="11" t="s">
        <v>142</v>
      </c>
      <c r="P30" s="8">
        <v>648</v>
      </c>
      <c r="Q30" s="14">
        <f t="shared" si="4"/>
        <v>58.909090909090914</v>
      </c>
      <c r="R30" s="8" t="s">
        <v>143</v>
      </c>
      <c r="S30" s="8"/>
      <c r="T30" s="8"/>
      <c r="U30" s="8"/>
      <c r="V30" s="8"/>
      <c r="W30" s="8"/>
      <c r="X30" s="8" t="s">
        <v>50</v>
      </c>
      <c r="Y30" s="15"/>
      <c r="Z30" s="23"/>
      <c r="AA30" s="23"/>
      <c r="AB30" s="24"/>
      <c r="AC30" s="24"/>
      <c r="AD30" s="16"/>
      <c r="AE30" s="17"/>
      <c r="AF30" s="17"/>
      <c r="AG30" s="18"/>
      <c r="AH30" s="19" t="str">
        <f t="shared" si="1"/>
        <v>Eligible</v>
      </c>
      <c r="AI30" s="3"/>
      <c r="AJ30" s="3"/>
      <c r="AK30" s="3"/>
      <c r="AL30" s="3"/>
      <c r="AM30" s="3"/>
    </row>
    <row r="31" spans="1:39" ht="31.5" x14ac:dyDescent="0.25">
      <c r="A31" s="8">
        <v>27</v>
      </c>
      <c r="B31" s="8">
        <v>29</v>
      </c>
      <c r="C31" s="9">
        <v>46149</v>
      </c>
      <c r="D31" s="8" t="s">
        <v>144</v>
      </c>
      <c r="E31" s="8" t="s">
        <v>145</v>
      </c>
      <c r="F31" s="10">
        <v>38090</v>
      </c>
      <c r="G31" s="9">
        <v>46153</v>
      </c>
      <c r="H31" s="11" t="str">
        <f t="shared" si="0"/>
        <v>22Y,0M,28D</v>
      </c>
      <c r="I31" s="8" t="s">
        <v>44</v>
      </c>
      <c r="J31" s="8" t="s">
        <v>45</v>
      </c>
      <c r="K31" s="12">
        <v>3520303503942</v>
      </c>
      <c r="L31" s="8">
        <v>3244080579</v>
      </c>
      <c r="M31" s="13" t="s">
        <v>46</v>
      </c>
      <c r="N31" s="8" t="s">
        <v>47</v>
      </c>
      <c r="O31" s="11" t="s">
        <v>146</v>
      </c>
      <c r="P31" s="8">
        <v>629</v>
      </c>
      <c r="Q31" s="14">
        <f t="shared" si="3"/>
        <v>52.416666666666664</v>
      </c>
      <c r="R31" s="26"/>
      <c r="S31" s="8"/>
      <c r="T31" s="8"/>
      <c r="U31" s="8"/>
      <c r="V31" s="8"/>
      <c r="W31" s="8"/>
      <c r="X31" s="8" t="s">
        <v>50</v>
      </c>
      <c r="Y31" s="15"/>
      <c r="Z31" s="23"/>
      <c r="AA31" s="23"/>
      <c r="AB31" s="24"/>
      <c r="AC31" s="24"/>
      <c r="AD31" s="16"/>
      <c r="AE31" s="17"/>
      <c r="AF31" s="17"/>
      <c r="AG31" s="18"/>
      <c r="AH31" s="19" t="str">
        <f t="shared" si="1"/>
        <v>Eligible</v>
      </c>
      <c r="AI31" s="3"/>
      <c r="AJ31" s="3"/>
      <c r="AK31" s="3"/>
      <c r="AL31" s="3"/>
      <c r="AM31" s="3"/>
    </row>
    <row r="32" spans="1:39" ht="31.5" x14ac:dyDescent="0.25">
      <c r="A32" s="8">
        <v>28</v>
      </c>
      <c r="B32" s="8">
        <v>30</v>
      </c>
      <c r="C32" s="9">
        <v>46150</v>
      </c>
      <c r="D32" s="8" t="s">
        <v>147</v>
      </c>
      <c r="E32" s="8" t="s">
        <v>148</v>
      </c>
      <c r="F32" s="10">
        <v>39411</v>
      </c>
      <c r="G32" s="9">
        <v>46153</v>
      </c>
      <c r="H32" s="11" t="str">
        <f t="shared" si="0"/>
        <v>18Y,5M,16D</v>
      </c>
      <c r="I32" s="8" t="s">
        <v>44</v>
      </c>
      <c r="J32" s="8" t="s">
        <v>29</v>
      </c>
      <c r="K32" s="12">
        <v>3520271734820</v>
      </c>
      <c r="L32" s="8">
        <v>3014944992</v>
      </c>
      <c r="M32" s="13" t="s">
        <v>46</v>
      </c>
      <c r="N32" s="8" t="s">
        <v>47</v>
      </c>
      <c r="O32" s="11" t="s">
        <v>149</v>
      </c>
      <c r="P32" s="8">
        <v>716</v>
      </c>
      <c r="Q32" s="14">
        <f>(P32/1100)*100</f>
        <v>65.090909090909093</v>
      </c>
      <c r="R32" s="8" t="s">
        <v>150</v>
      </c>
      <c r="S32" s="8"/>
      <c r="T32" s="8"/>
      <c r="U32" s="8"/>
      <c r="V32" s="8"/>
      <c r="W32" s="8"/>
      <c r="X32" s="8" t="s">
        <v>50</v>
      </c>
      <c r="Y32" s="15"/>
      <c r="Z32" s="23"/>
      <c r="AA32" s="23"/>
      <c r="AB32" s="24"/>
      <c r="AC32" s="24"/>
      <c r="AD32" s="16"/>
      <c r="AE32" s="17"/>
      <c r="AF32" s="17"/>
      <c r="AG32" s="18"/>
      <c r="AH32" s="19" t="str">
        <f t="shared" si="1"/>
        <v>Eligible</v>
      </c>
      <c r="AI32" s="3"/>
      <c r="AJ32" s="3"/>
      <c r="AK32" s="3"/>
      <c r="AL32" s="3"/>
      <c r="AM32" s="3"/>
    </row>
    <row r="33" spans="1:39" ht="31.5" x14ac:dyDescent="0.25">
      <c r="A33" s="8">
        <v>29</v>
      </c>
      <c r="B33" s="8">
        <v>31</v>
      </c>
      <c r="C33" s="9">
        <v>46150</v>
      </c>
      <c r="D33" s="8" t="s">
        <v>151</v>
      </c>
      <c r="E33" s="8" t="s">
        <v>152</v>
      </c>
      <c r="F33" s="10">
        <v>38749</v>
      </c>
      <c r="G33" s="9">
        <v>46153</v>
      </c>
      <c r="H33" s="11" t="str">
        <f t="shared" si="0"/>
        <v>20Y,3M,10D</v>
      </c>
      <c r="I33" s="8" t="s">
        <v>44</v>
      </c>
      <c r="J33" s="8" t="s">
        <v>45</v>
      </c>
      <c r="K33" s="12">
        <v>3650126358124</v>
      </c>
      <c r="L33" s="8">
        <v>3208811856</v>
      </c>
      <c r="M33" s="13" t="s">
        <v>46</v>
      </c>
      <c r="N33" s="8" t="s">
        <v>47</v>
      </c>
      <c r="O33" s="11" t="s">
        <v>153</v>
      </c>
      <c r="P33" s="8">
        <v>605</v>
      </c>
      <c r="Q33" s="14">
        <f>(P33/1100)*100</f>
        <v>55.000000000000007</v>
      </c>
      <c r="R33" s="8"/>
      <c r="S33" s="8"/>
      <c r="T33" s="8"/>
      <c r="U33" s="8"/>
      <c r="V33" s="8"/>
      <c r="W33" s="8"/>
      <c r="X33" s="8" t="s">
        <v>50</v>
      </c>
      <c r="Y33" s="15"/>
      <c r="Z33" s="23"/>
      <c r="AA33" s="23"/>
      <c r="AB33" s="24"/>
      <c r="AC33" s="24"/>
      <c r="AD33" s="16"/>
      <c r="AE33" s="17"/>
      <c r="AF33" s="17"/>
      <c r="AG33" s="18"/>
      <c r="AH33" s="19" t="str">
        <f t="shared" si="1"/>
        <v>Eligible</v>
      </c>
      <c r="AI33" s="3"/>
      <c r="AJ33" s="3"/>
      <c r="AK33" s="3"/>
      <c r="AL33" s="3"/>
      <c r="AM33" s="3"/>
    </row>
    <row r="34" spans="1:39" ht="31.5" x14ac:dyDescent="0.25">
      <c r="A34" s="8">
        <v>30</v>
      </c>
      <c r="B34" s="8">
        <v>32</v>
      </c>
      <c r="C34" s="9">
        <v>46150</v>
      </c>
      <c r="D34" s="8" t="s">
        <v>154</v>
      </c>
      <c r="E34" s="8" t="s">
        <v>155</v>
      </c>
      <c r="F34" s="10">
        <v>36463</v>
      </c>
      <c r="G34" s="9">
        <v>46153</v>
      </c>
      <c r="H34" s="11" t="str">
        <f t="shared" si="0"/>
        <v>26Y,6M,11D</v>
      </c>
      <c r="I34" s="8" t="s">
        <v>44</v>
      </c>
      <c r="J34" s="25" t="s">
        <v>80</v>
      </c>
      <c r="K34" s="12">
        <v>3640299058282</v>
      </c>
      <c r="L34" s="8">
        <v>3447331922</v>
      </c>
      <c r="M34" s="13" t="s">
        <v>46</v>
      </c>
      <c r="N34" s="8" t="s">
        <v>47</v>
      </c>
      <c r="O34" s="11" t="s">
        <v>156</v>
      </c>
      <c r="P34" s="8">
        <v>535</v>
      </c>
      <c r="Q34" s="14">
        <f>(P34/1100)*100</f>
        <v>48.63636363636364</v>
      </c>
      <c r="R34" s="8" t="s">
        <v>157</v>
      </c>
      <c r="S34" s="8" t="s">
        <v>158</v>
      </c>
      <c r="T34" s="8"/>
      <c r="U34" s="8"/>
      <c r="V34" s="8"/>
      <c r="W34" s="8"/>
      <c r="X34" s="8" t="s">
        <v>50</v>
      </c>
      <c r="Y34" s="15"/>
      <c r="Z34" s="23"/>
      <c r="AA34" s="23"/>
      <c r="AB34" s="24"/>
      <c r="AC34" s="24"/>
      <c r="AD34" s="16"/>
      <c r="AE34" s="17"/>
      <c r="AF34" s="17"/>
      <c r="AG34" s="18"/>
      <c r="AH34" s="19" t="str">
        <f t="shared" si="1"/>
        <v>Eligible</v>
      </c>
      <c r="AI34" s="3"/>
      <c r="AJ34" s="3"/>
      <c r="AK34" s="3"/>
      <c r="AL34" s="3"/>
      <c r="AM34" s="3"/>
    </row>
    <row r="35" spans="1:39" ht="31.5" x14ac:dyDescent="0.25">
      <c r="A35" s="8">
        <v>31</v>
      </c>
      <c r="B35" s="8">
        <v>33</v>
      </c>
      <c r="C35" s="9">
        <v>46150</v>
      </c>
      <c r="D35" s="8" t="s">
        <v>159</v>
      </c>
      <c r="E35" s="8" t="s">
        <v>160</v>
      </c>
      <c r="F35" s="10">
        <v>37216</v>
      </c>
      <c r="G35" s="9">
        <v>46153</v>
      </c>
      <c r="H35" s="11" t="str">
        <f t="shared" si="0"/>
        <v>24Y,5M,20D</v>
      </c>
      <c r="I35" s="8" t="s">
        <v>44</v>
      </c>
      <c r="J35" s="8" t="s">
        <v>80</v>
      </c>
      <c r="K35" s="12">
        <v>3520503338554</v>
      </c>
      <c r="L35" s="8">
        <v>3284539584</v>
      </c>
      <c r="M35" s="13" t="s">
        <v>46</v>
      </c>
      <c r="N35" s="8" t="s">
        <v>47</v>
      </c>
      <c r="O35" s="11" t="s">
        <v>161</v>
      </c>
      <c r="P35" s="8">
        <v>668</v>
      </c>
      <c r="Q35" s="14">
        <f>(P35/1100)*100</f>
        <v>60.727272727272727</v>
      </c>
      <c r="R35" s="8" t="s">
        <v>162</v>
      </c>
      <c r="S35" s="8" t="s">
        <v>163</v>
      </c>
      <c r="T35" s="8" t="s">
        <v>164</v>
      </c>
      <c r="U35" s="8"/>
      <c r="V35" s="8"/>
      <c r="W35" s="8"/>
      <c r="X35" s="8" t="s">
        <v>50</v>
      </c>
      <c r="Y35" s="15"/>
      <c r="Z35" s="23"/>
      <c r="AA35" s="23"/>
      <c r="AB35" s="24"/>
      <c r="AC35" s="24"/>
      <c r="AD35" s="16"/>
      <c r="AE35" s="17"/>
      <c r="AF35" s="17"/>
      <c r="AG35" s="18"/>
      <c r="AH35" s="19" t="str">
        <f t="shared" si="1"/>
        <v>Eligible</v>
      </c>
      <c r="AI35" s="3"/>
      <c r="AJ35" s="3"/>
      <c r="AK35" s="3"/>
      <c r="AL35" s="3"/>
      <c r="AM35" s="3"/>
    </row>
    <row r="36" spans="1:39" ht="47.25" x14ac:dyDescent="0.25">
      <c r="A36" s="8">
        <v>32</v>
      </c>
      <c r="B36" s="8">
        <v>34</v>
      </c>
      <c r="C36" s="9">
        <v>46150</v>
      </c>
      <c r="D36" s="8" t="s">
        <v>165</v>
      </c>
      <c r="E36" s="8" t="s">
        <v>166</v>
      </c>
      <c r="F36" s="10">
        <v>35512</v>
      </c>
      <c r="G36" s="9">
        <v>46153</v>
      </c>
      <c r="H36" s="11" t="str">
        <f t="shared" si="0"/>
        <v>29Y,1M,18D</v>
      </c>
      <c r="I36" s="8" t="s">
        <v>44</v>
      </c>
      <c r="J36" s="8" t="s">
        <v>80</v>
      </c>
      <c r="K36" s="12">
        <v>3520279695914</v>
      </c>
      <c r="L36" s="8">
        <v>3010446835</v>
      </c>
      <c r="M36" s="13" t="s">
        <v>46</v>
      </c>
      <c r="N36" s="8" t="s">
        <v>47</v>
      </c>
      <c r="O36" s="11" t="s">
        <v>167</v>
      </c>
      <c r="P36" s="8">
        <v>617</v>
      </c>
      <c r="Q36" s="14">
        <f>(P36/1050)*100</f>
        <v>58.761904761904759</v>
      </c>
      <c r="R36" s="8" t="s">
        <v>168</v>
      </c>
      <c r="S36" s="8" t="s">
        <v>169</v>
      </c>
      <c r="T36" s="8"/>
      <c r="U36" s="8"/>
      <c r="V36" s="8"/>
      <c r="W36" s="8"/>
      <c r="X36" s="8" t="s">
        <v>50</v>
      </c>
      <c r="Y36" s="15"/>
      <c r="Z36" s="23"/>
      <c r="AA36" s="23"/>
      <c r="AB36" s="24"/>
      <c r="AC36" s="24"/>
      <c r="AD36" s="16"/>
      <c r="AE36" s="17"/>
      <c r="AF36" s="17"/>
      <c r="AG36" s="18"/>
      <c r="AH36" s="19" t="str">
        <f t="shared" si="1"/>
        <v>Eligible</v>
      </c>
      <c r="AI36" s="3"/>
      <c r="AJ36" s="3"/>
      <c r="AK36" s="3"/>
      <c r="AL36" s="3"/>
      <c r="AM36" s="3"/>
    </row>
    <row r="37" spans="1:39" ht="31.5" x14ac:dyDescent="0.25">
      <c r="A37" s="8">
        <v>33</v>
      </c>
      <c r="B37" s="8">
        <v>35</v>
      </c>
      <c r="C37" s="9">
        <v>46150</v>
      </c>
      <c r="D37" s="8" t="s">
        <v>170</v>
      </c>
      <c r="E37" s="8" t="s">
        <v>171</v>
      </c>
      <c r="F37" s="10">
        <v>36824</v>
      </c>
      <c r="G37" s="9">
        <v>46153</v>
      </c>
      <c r="H37" s="11" t="str">
        <f t="shared" si="0"/>
        <v>25Y,6M,16D</v>
      </c>
      <c r="I37" s="8" t="s">
        <v>44</v>
      </c>
      <c r="J37" s="8" t="s">
        <v>172</v>
      </c>
      <c r="K37" s="12">
        <v>3520282483572</v>
      </c>
      <c r="L37" s="8">
        <v>3184270968</v>
      </c>
      <c r="M37" s="13" t="s">
        <v>46</v>
      </c>
      <c r="N37" s="8" t="s">
        <v>47</v>
      </c>
      <c r="O37" s="11" t="s">
        <v>173</v>
      </c>
      <c r="P37" s="8">
        <v>843</v>
      </c>
      <c r="Q37" s="14">
        <f>(P37/1100)*100</f>
        <v>76.63636363636364</v>
      </c>
      <c r="R37" s="8" t="s">
        <v>174</v>
      </c>
      <c r="S37" s="8"/>
      <c r="T37" s="8" t="s">
        <v>175</v>
      </c>
      <c r="U37" s="8"/>
      <c r="V37" s="8"/>
      <c r="W37" s="8"/>
      <c r="X37" s="8" t="s">
        <v>50</v>
      </c>
      <c r="Y37" s="15"/>
      <c r="Z37" s="23"/>
      <c r="AA37" s="23"/>
      <c r="AB37" s="24"/>
      <c r="AC37" s="24"/>
      <c r="AD37" s="16"/>
      <c r="AE37" s="17"/>
      <c r="AF37" s="17"/>
      <c r="AG37" s="18"/>
      <c r="AH37" s="19" t="str">
        <f t="shared" si="1"/>
        <v>Eligible</v>
      </c>
      <c r="AI37" s="3"/>
      <c r="AJ37" s="3"/>
      <c r="AK37" s="3"/>
      <c r="AL37" s="3"/>
      <c r="AM37" s="3"/>
    </row>
    <row r="38" spans="1:39" ht="31.5" x14ac:dyDescent="0.25">
      <c r="A38" s="8">
        <v>34</v>
      </c>
      <c r="B38" s="8">
        <v>37</v>
      </c>
      <c r="C38" s="9">
        <v>46151</v>
      </c>
      <c r="D38" s="9" t="s">
        <v>176</v>
      </c>
      <c r="E38" s="8" t="s">
        <v>177</v>
      </c>
      <c r="F38" s="10">
        <v>35238</v>
      </c>
      <c r="G38" s="9">
        <v>46153</v>
      </c>
      <c r="H38" s="11" t="str">
        <f t="shared" si="0"/>
        <v>29Y,10M,19D</v>
      </c>
      <c r="I38" s="8" t="s">
        <v>44</v>
      </c>
      <c r="J38" s="8" t="s">
        <v>29</v>
      </c>
      <c r="K38" s="12">
        <v>3520227249620</v>
      </c>
      <c r="L38" s="8">
        <v>3224866668</v>
      </c>
      <c r="M38" s="13" t="s">
        <v>46</v>
      </c>
      <c r="N38" s="8" t="s">
        <v>47</v>
      </c>
      <c r="O38" s="11" t="s">
        <v>178</v>
      </c>
      <c r="P38" s="8">
        <v>737</v>
      </c>
      <c r="Q38" s="14">
        <f>(P38/1100)*100</f>
        <v>67</v>
      </c>
      <c r="R38" s="8" t="s">
        <v>179</v>
      </c>
      <c r="S38" s="8"/>
      <c r="T38" s="8"/>
      <c r="U38" s="8"/>
      <c r="V38" s="8"/>
      <c r="W38" s="8"/>
      <c r="X38" s="8" t="s">
        <v>50</v>
      </c>
      <c r="Y38" s="15"/>
      <c r="Z38" s="23"/>
      <c r="AA38" s="23"/>
      <c r="AB38" s="24"/>
      <c r="AC38" s="24"/>
      <c r="AD38" s="16"/>
      <c r="AE38" s="17"/>
      <c r="AF38" s="17"/>
      <c r="AG38" s="18"/>
      <c r="AH38" s="19" t="str">
        <f t="shared" si="1"/>
        <v>Eligible</v>
      </c>
      <c r="AI38" s="3"/>
      <c r="AJ38" s="3"/>
      <c r="AK38" s="3"/>
      <c r="AL38" s="3"/>
      <c r="AM38" s="3"/>
    </row>
    <row r="39" spans="1:39" s="39" customFormat="1" ht="31.5" x14ac:dyDescent="0.25">
      <c r="A39" s="8">
        <v>35</v>
      </c>
      <c r="B39" s="27">
        <v>38</v>
      </c>
      <c r="C39" s="28">
        <v>46151</v>
      </c>
      <c r="D39" s="27" t="s">
        <v>180</v>
      </c>
      <c r="E39" s="27" t="s">
        <v>181</v>
      </c>
      <c r="F39" s="29">
        <v>37872</v>
      </c>
      <c r="G39" s="28">
        <v>46153</v>
      </c>
      <c r="H39" s="30" t="str">
        <f t="shared" si="0"/>
        <v>22Y,8M,3D</v>
      </c>
      <c r="I39" s="27" t="s">
        <v>44</v>
      </c>
      <c r="J39" s="27" t="s">
        <v>45</v>
      </c>
      <c r="K39" s="31">
        <v>3520162483938</v>
      </c>
      <c r="L39" s="27">
        <v>3285876645</v>
      </c>
      <c r="M39" s="32" t="s">
        <v>46</v>
      </c>
      <c r="N39" s="27" t="s">
        <v>182</v>
      </c>
      <c r="O39" s="30" t="s">
        <v>183</v>
      </c>
      <c r="P39" s="27">
        <v>670</v>
      </c>
      <c r="Q39" s="33">
        <f t="shared" ref="Q39:Q62" si="5">(P39/1100)*100</f>
        <v>60.909090909090914</v>
      </c>
      <c r="R39" s="27"/>
      <c r="S39" s="27"/>
      <c r="T39" s="27"/>
      <c r="U39" s="27"/>
      <c r="V39" s="27"/>
      <c r="W39" s="27"/>
      <c r="X39" s="27" t="s">
        <v>50</v>
      </c>
      <c r="Y39" s="34"/>
      <c r="Z39" s="30"/>
      <c r="AA39" s="30"/>
      <c r="AB39" s="35"/>
      <c r="AC39" s="35"/>
      <c r="AD39" s="36"/>
      <c r="AE39" s="36"/>
      <c r="AF39" s="36"/>
      <c r="AG39" s="37"/>
      <c r="AH39" s="37" t="str">
        <f t="shared" si="1"/>
        <v>Eligible</v>
      </c>
      <c r="AI39" s="38"/>
      <c r="AJ39" s="38"/>
      <c r="AK39" s="38"/>
      <c r="AL39" s="38"/>
      <c r="AM39" s="38"/>
    </row>
    <row r="40" spans="1:39" ht="15.75" x14ac:dyDescent="0.25">
      <c r="A40" s="8">
        <v>36</v>
      </c>
      <c r="B40" s="8">
        <v>39</v>
      </c>
      <c r="C40" s="9">
        <v>46151</v>
      </c>
      <c r="D40" s="8" t="s">
        <v>184</v>
      </c>
      <c r="E40" s="8" t="s">
        <v>185</v>
      </c>
      <c r="F40" s="10">
        <v>38967</v>
      </c>
      <c r="G40" s="9">
        <v>46153</v>
      </c>
      <c r="H40" s="11" t="str">
        <f t="shared" si="0"/>
        <v>19Y,8M,4D</v>
      </c>
      <c r="I40" s="8" t="s">
        <v>44</v>
      </c>
      <c r="J40" s="8" t="s">
        <v>29</v>
      </c>
      <c r="K40" s="12">
        <v>3520220787632</v>
      </c>
      <c r="L40" s="8">
        <v>3224319947</v>
      </c>
      <c r="M40" s="13" t="s">
        <v>46</v>
      </c>
      <c r="N40" s="8" t="s">
        <v>47</v>
      </c>
      <c r="O40" s="11" t="s">
        <v>186</v>
      </c>
      <c r="P40" s="8">
        <v>649</v>
      </c>
      <c r="Q40" s="14">
        <f t="shared" si="5"/>
        <v>59</v>
      </c>
      <c r="R40" s="8" t="s">
        <v>187</v>
      </c>
      <c r="S40" s="8"/>
      <c r="T40" s="8"/>
      <c r="U40" s="8"/>
      <c r="V40" s="8"/>
      <c r="W40" s="8"/>
      <c r="X40" s="8" t="s">
        <v>50</v>
      </c>
      <c r="Y40" s="15"/>
      <c r="Z40" s="23"/>
      <c r="AA40" s="23"/>
      <c r="AB40" s="24"/>
      <c r="AC40" s="24"/>
      <c r="AD40" s="16"/>
      <c r="AE40" s="17"/>
      <c r="AF40" s="17"/>
      <c r="AG40" s="18"/>
      <c r="AH40" s="19" t="str">
        <f t="shared" si="1"/>
        <v>Eligible</v>
      </c>
      <c r="AI40" s="3"/>
      <c r="AJ40" s="3"/>
      <c r="AK40" s="3"/>
      <c r="AL40" s="3"/>
      <c r="AM40" s="3"/>
    </row>
    <row r="41" spans="1:39" ht="31.5" x14ac:dyDescent="0.25">
      <c r="A41" s="8">
        <v>37</v>
      </c>
      <c r="B41" s="8">
        <v>40</v>
      </c>
      <c r="C41" s="9">
        <v>46151</v>
      </c>
      <c r="D41" s="8" t="s">
        <v>188</v>
      </c>
      <c r="E41" s="8" t="s">
        <v>189</v>
      </c>
      <c r="F41" s="10">
        <v>34877</v>
      </c>
      <c r="G41" s="9">
        <v>46153</v>
      </c>
      <c r="H41" s="11" t="str">
        <f t="shared" si="0"/>
        <v>30Y,10M,14D</v>
      </c>
      <c r="I41" s="8" t="s">
        <v>44</v>
      </c>
      <c r="J41" s="8" t="s">
        <v>29</v>
      </c>
      <c r="K41" s="12">
        <v>3520227097282</v>
      </c>
      <c r="L41" s="8">
        <v>3314161014</v>
      </c>
      <c r="M41" s="13" t="s">
        <v>46</v>
      </c>
      <c r="N41" s="8" t="s">
        <v>47</v>
      </c>
      <c r="O41" s="11" t="s">
        <v>190</v>
      </c>
      <c r="P41" s="8">
        <v>594</v>
      </c>
      <c r="Q41" s="14">
        <f>(P41/1050)*100</f>
        <v>56.571428571428569</v>
      </c>
      <c r="R41" s="8" t="s">
        <v>191</v>
      </c>
      <c r="S41" s="8"/>
      <c r="T41" s="8"/>
      <c r="U41" s="8"/>
      <c r="V41" s="8"/>
      <c r="W41" s="8"/>
      <c r="X41" s="8" t="s">
        <v>50</v>
      </c>
      <c r="Y41" s="15"/>
      <c r="Z41" s="23"/>
      <c r="AA41" s="23"/>
      <c r="AB41" s="24"/>
      <c r="AC41" s="24"/>
      <c r="AD41" s="16"/>
      <c r="AE41" s="17"/>
      <c r="AF41" s="17"/>
      <c r="AG41" s="18"/>
      <c r="AH41" s="19" t="str">
        <f t="shared" si="1"/>
        <v>Eligible</v>
      </c>
      <c r="AI41" s="3"/>
      <c r="AJ41" s="3"/>
      <c r="AK41" s="3"/>
      <c r="AL41" s="3"/>
      <c r="AM41" s="3"/>
    </row>
    <row r="42" spans="1:39" ht="31.5" x14ac:dyDescent="0.25">
      <c r="A42" s="8">
        <v>38</v>
      </c>
      <c r="B42" s="8">
        <v>41</v>
      </c>
      <c r="C42" s="9">
        <v>46151</v>
      </c>
      <c r="D42" s="8" t="s">
        <v>192</v>
      </c>
      <c r="E42" s="8" t="s">
        <v>193</v>
      </c>
      <c r="F42" s="10">
        <v>36688</v>
      </c>
      <c r="G42" s="9">
        <v>46153</v>
      </c>
      <c r="H42" s="11" t="str">
        <f t="shared" si="0"/>
        <v>25Y,11M,0D</v>
      </c>
      <c r="I42" s="8" t="s">
        <v>44</v>
      </c>
      <c r="J42" s="8" t="s">
        <v>29</v>
      </c>
      <c r="K42" s="12">
        <v>3520215749058</v>
      </c>
      <c r="L42" s="8">
        <v>3226561624</v>
      </c>
      <c r="M42" s="13" t="s">
        <v>46</v>
      </c>
      <c r="N42" s="8" t="s">
        <v>47</v>
      </c>
      <c r="O42" s="11" t="s">
        <v>194</v>
      </c>
      <c r="P42" s="8">
        <v>800</v>
      </c>
      <c r="Q42" s="14">
        <f t="shared" si="5"/>
        <v>72.727272727272734</v>
      </c>
      <c r="R42" s="8" t="s">
        <v>195</v>
      </c>
      <c r="S42" s="8"/>
      <c r="T42" s="8">
        <v>80.430000000000007</v>
      </c>
      <c r="U42" s="8"/>
      <c r="V42" s="8"/>
      <c r="W42" s="8"/>
      <c r="X42" s="8" t="s">
        <v>50</v>
      </c>
      <c r="Y42" s="15"/>
      <c r="Z42" s="23"/>
      <c r="AA42" s="23"/>
      <c r="AB42" s="24"/>
      <c r="AC42" s="24"/>
      <c r="AD42" s="16"/>
      <c r="AE42" s="17"/>
      <c r="AF42" s="17"/>
      <c r="AG42" s="18"/>
      <c r="AH42" s="19" t="str">
        <f t="shared" si="1"/>
        <v>Eligible</v>
      </c>
      <c r="AI42" s="40"/>
      <c r="AJ42" s="3"/>
      <c r="AK42" s="3"/>
      <c r="AL42" s="3"/>
      <c r="AM42" s="3"/>
    </row>
    <row r="43" spans="1:39" ht="31.5" x14ac:dyDescent="0.25">
      <c r="A43" s="8">
        <v>39</v>
      </c>
      <c r="B43" s="8">
        <v>42</v>
      </c>
      <c r="C43" s="9">
        <v>46151</v>
      </c>
      <c r="D43" s="8" t="s">
        <v>196</v>
      </c>
      <c r="E43" s="8" t="s">
        <v>197</v>
      </c>
      <c r="F43" s="10">
        <v>38694</v>
      </c>
      <c r="G43" s="9">
        <v>46153</v>
      </c>
      <c r="H43" s="11" t="str">
        <f t="shared" si="0"/>
        <v>20Y,5M,3D</v>
      </c>
      <c r="I43" s="8" t="s">
        <v>44</v>
      </c>
      <c r="J43" s="8" t="s">
        <v>45</v>
      </c>
      <c r="K43" s="12">
        <v>3510265451320</v>
      </c>
      <c r="L43" s="8">
        <v>3013740087</v>
      </c>
      <c r="M43" s="13" t="s">
        <v>46</v>
      </c>
      <c r="N43" s="8" t="s">
        <v>47</v>
      </c>
      <c r="O43" s="11" t="s">
        <v>198</v>
      </c>
      <c r="P43" s="8">
        <v>619</v>
      </c>
      <c r="Q43" s="14">
        <f t="shared" si="5"/>
        <v>56.272727272727273</v>
      </c>
      <c r="R43" s="8"/>
      <c r="S43" s="8"/>
      <c r="T43" s="8"/>
      <c r="U43" s="8"/>
      <c r="V43" s="8"/>
      <c r="W43" s="8"/>
      <c r="X43" s="8" t="s">
        <v>50</v>
      </c>
      <c r="Y43" s="15"/>
      <c r="Z43" s="23"/>
      <c r="AA43" s="23"/>
      <c r="AB43" s="24"/>
      <c r="AC43" s="24"/>
      <c r="AD43" s="16"/>
      <c r="AE43" s="17"/>
      <c r="AF43" s="17"/>
      <c r="AG43" s="18"/>
      <c r="AH43" s="19" t="str">
        <f t="shared" si="1"/>
        <v>Eligible</v>
      </c>
      <c r="AI43" s="3"/>
      <c r="AJ43" s="3"/>
      <c r="AK43" s="3"/>
      <c r="AL43" s="3"/>
      <c r="AM43" s="3"/>
    </row>
    <row r="44" spans="1:39" ht="31.5" x14ac:dyDescent="0.25">
      <c r="A44" s="8">
        <v>40</v>
      </c>
      <c r="B44" s="8">
        <v>43</v>
      </c>
      <c r="C44" s="9">
        <v>46151</v>
      </c>
      <c r="D44" s="8" t="s">
        <v>199</v>
      </c>
      <c r="E44" s="8" t="s">
        <v>200</v>
      </c>
      <c r="F44" s="10">
        <v>37590</v>
      </c>
      <c r="G44" s="9">
        <v>46153</v>
      </c>
      <c r="H44" s="11" t="str">
        <f t="shared" si="0"/>
        <v>23Y,5M,11D</v>
      </c>
      <c r="I44" s="8" t="s">
        <v>44</v>
      </c>
      <c r="J44" s="8" t="s">
        <v>29</v>
      </c>
      <c r="K44" s="12">
        <v>3520221418008</v>
      </c>
      <c r="L44" s="8">
        <v>3116849990</v>
      </c>
      <c r="M44" s="13" t="s">
        <v>46</v>
      </c>
      <c r="N44" s="8" t="s">
        <v>47</v>
      </c>
      <c r="O44" s="11" t="s">
        <v>201</v>
      </c>
      <c r="P44" s="8">
        <v>740</v>
      </c>
      <c r="Q44" s="14">
        <f t="shared" si="5"/>
        <v>67.272727272727266</v>
      </c>
      <c r="R44" s="8" t="s">
        <v>202</v>
      </c>
      <c r="S44" s="8"/>
      <c r="T44" s="8"/>
      <c r="U44" s="8"/>
      <c r="V44" s="8"/>
      <c r="W44" s="8"/>
      <c r="X44" s="8" t="s">
        <v>50</v>
      </c>
      <c r="Y44" s="15"/>
      <c r="Z44" s="23"/>
      <c r="AA44" s="23"/>
      <c r="AB44" s="24"/>
      <c r="AC44" s="24"/>
      <c r="AD44" s="16"/>
      <c r="AE44" s="17"/>
      <c r="AF44" s="17"/>
      <c r="AG44" s="18"/>
      <c r="AH44" s="19" t="str">
        <f t="shared" si="1"/>
        <v>Eligible</v>
      </c>
      <c r="AI44" s="3"/>
      <c r="AJ44" s="3"/>
      <c r="AK44" s="3"/>
      <c r="AL44" s="3"/>
      <c r="AM44" s="3"/>
    </row>
    <row r="45" spans="1:39" ht="31.5" x14ac:dyDescent="0.25">
      <c r="A45" s="8">
        <v>41</v>
      </c>
      <c r="B45" s="8">
        <v>44</v>
      </c>
      <c r="C45" s="9">
        <v>46151</v>
      </c>
      <c r="D45" s="8" t="s">
        <v>203</v>
      </c>
      <c r="E45" s="8" t="s">
        <v>204</v>
      </c>
      <c r="F45" s="10">
        <v>36237</v>
      </c>
      <c r="G45" s="9">
        <v>46153</v>
      </c>
      <c r="H45" s="11" t="str">
        <f t="shared" si="0"/>
        <v>27Y,1M,23D</v>
      </c>
      <c r="I45" s="8" t="s">
        <v>44</v>
      </c>
      <c r="J45" s="8" t="s">
        <v>45</v>
      </c>
      <c r="K45" s="12">
        <v>3520242967500</v>
      </c>
      <c r="L45" s="8">
        <v>3214878540</v>
      </c>
      <c r="M45" s="13" t="s">
        <v>46</v>
      </c>
      <c r="N45" s="8" t="s">
        <v>47</v>
      </c>
      <c r="O45" s="11" t="s">
        <v>205</v>
      </c>
      <c r="P45" s="8">
        <v>725</v>
      </c>
      <c r="Q45" s="14">
        <f>(P45/1200)*100</f>
        <v>60.416666666666664</v>
      </c>
      <c r="R45" s="8"/>
      <c r="S45" s="8"/>
      <c r="T45" s="8"/>
      <c r="U45" s="8"/>
      <c r="V45" s="8"/>
      <c r="W45" s="8"/>
      <c r="X45" s="8" t="s">
        <v>50</v>
      </c>
      <c r="Y45" s="15"/>
      <c r="Z45" s="23"/>
      <c r="AA45" s="23"/>
      <c r="AB45" s="24"/>
      <c r="AC45" s="24"/>
      <c r="AD45" s="16"/>
      <c r="AE45" s="17"/>
      <c r="AF45" s="17"/>
      <c r="AG45" s="18"/>
      <c r="AH45" s="19" t="str">
        <f t="shared" si="1"/>
        <v>Eligible</v>
      </c>
      <c r="AI45" s="3"/>
      <c r="AJ45" s="3"/>
      <c r="AK45" s="3"/>
      <c r="AL45" s="3"/>
      <c r="AM45" s="3"/>
    </row>
    <row r="46" spans="1:39" ht="31.5" x14ac:dyDescent="0.25">
      <c r="A46" s="8">
        <v>42</v>
      </c>
      <c r="B46" s="8">
        <v>46</v>
      </c>
      <c r="C46" s="9">
        <v>46151</v>
      </c>
      <c r="D46" s="8" t="s">
        <v>206</v>
      </c>
      <c r="E46" s="8" t="s">
        <v>207</v>
      </c>
      <c r="F46" s="10">
        <v>37416</v>
      </c>
      <c r="G46" s="9">
        <v>46153</v>
      </c>
      <c r="H46" s="11" t="str">
        <f t="shared" si="0"/>
        <v>23Y,11M,2D</v>
      </c>
      <c r="I46" s="8" t="s">
        <v>44</v>
      </c>
      <c r="J46" s="8" t="s">
        <v>29</v>
      </c>
      <c r="K46" s="41">
        <v>3510288712386</v>
      </c>
      <c r="L46" s="8">
        <v>3294244588</v>
      </c>
      <c r="M46" s="13" t="s">
        <v>46</v>
      </c>
      <c r="N46" s="8" t="s">
        <v>47</v>
      </c>
      <c r="O46" s="11" t="s">
        <v>208</v>
      </c>
      <c r="P46" s="8">
        <v>756</v>
      </c>
      <c r="Q46" s="14">
        <f t="shared" si="5"/>
        <v>68.72727272727272</v>
      </c>
      <c r="R46" s="8" t="s">
        <v>209</v>
      </c>
      <c r="S46" s="8"/>
      <c r="T46" s="8"/>
      <c r="U46" s="8"/>
      <c r="V46" s="8"/>
      <c r="W46" s="8"/>
      <c r="X46" s="8" t="s">
        <v>50</v>
      </c>
      <c r="Y46" s="15"/>
      <c r="Z46" s="23"/>
      <c r="AA46" s="23"/>
      <c r="AB46" s="24"/>
      <c r="AC46" s="24"/>
      <c r="AD46" s="16"/>
      <c r="AE46" s="17"/>
      <c r="AF46" s="17"/>
      <c r="AG46" s="18"/>
      <c r="AH46" s="19" t="str">
        <f t="shared" si="1"/>
        <v>Eligible</v>
      </c>
      <c r="AI46" s="3"/>
      <c r="AJ46" s="3"/>
      <c r="AK46" s="3"/>
      <c r="AL46" s="3"/>
      <c r="AM46" s="3"/>
    </row>
    <row r="47" spans="1:39" ht="31.5" x14ac:dyDescent="0.25">
      <c r="A47" s="8">
        <v>43</v>
      </c>
      <c r="B47" s="8">
        <v>47</v>
      </c>
      <c r="C47" s="9">
        <v>46151</v>
      </c>
      <c r="D47" s="8" t="s">
        <v>210</v>
      </c>
      <c r="E47" s="8" t="s">
        <v>211</v>
      </c>
      <c r="F47" s="10">
        <v>37454</v>
      </c>
      <c r="G47" s="9">
        <v>46153</v>
      </c>
      <c r="H47" s="11" t="str">
        <f t="shared" si="0"/>
        <v>23Y,9M,24D</v>
      </c>
      <c r="I47" s="8" t="s">
        <v>44</v>
      </c>
      <c r="J47" s="8" t="s">
        <v>29</v>
      </c>
      <c r="K47" s="12">
        <v>3520141914524</v>
      </c>
      <c r="L47" s="8">
        <v>3141751570</v>
      </c>
      <c r="M47" s="13" t="s">
        <v>46</v>
      </c>
      <c r="N47" s="8" t="s">
        <v>47</v>
      </c>
      <c r="O47" s="11" t="s">
        <v>212</v>
      </c>
      <c r="P47" s="8">
        <v>613</v>
      </c>
      <c r="Q47" s="14">
        <f t="shared" si="5"/>
        <v>55.727272727272727</v>
      </c>
      <c r="R47" s="8" t="s">
        <v>213</v>
      </c>
      <c r="S47" s="8"/>
      <c r="T47" s="8"/>
      <c r="U47" s="8"/>
      <c r="V47" s="8"/>
      <c r="W47" s="8"/>
      <c r="X47" s="8" t="s">
        <v>50</v>
      </c>
      <c r="Y47" s="15"/>
      <c r="Z47" s="23"/>
      <c r="AA47" s="23"/>
      <c r="AB47" s="24"/>
      <c r="AC47" s="24"/>
      <c r="AD47" s="16"/>
      <c r="AE47" s="17"/>
      <c r="AF47" s="17"/>
      <c r="AG47" s="18"/>
      <c r="AH47" s="19" t="str">
        <f t="shared" si="1"/>
        <v>Eligible</v>
      </c>
      <c r="AI47" s="3"/>
      <c r="AJ47" s="3"/>
      <c r="AK47" s="3"/>
      <c r="AL47" s="3"/>
      <c r="AM47" s="3"/>
    </row>
    <row r="48" spans="1:39" ht="31.5" x14ac:dyDescent="0.25">
      <c r="A48" s="8">
        <v>44</v>
      </c>
      <c r="B48" s="8">
        <v>48</v>
      </c>
      <c r="C48" s="9">
        <v>46151</v>
      </c>
      <c r="D48" s="8" t="s">
        <v>214</v>
      </c>
      <c r="E48" s="8" t="s">
        <v>215</v>
      </c>
      <c r="F48" s="10">
        <v>36401</v>
      </c>
      <c r="G48" s="9">
        <v>46153</v>
      </c>
      <c r="H48" s="11" t="str">
        <f t="shared" si="0"/>
        <v>26Y,8M,12D</v>
      </c>
      <c r="I48" s="8" t="s">
        <v>44</v>
      </c>
      <c r="J48" s="8" t="s">
        <v>29</v>
      </c>
      <c r="K48" s="12">
        <v>3510265063742</v>
      </c>
      <c r="L48" s="8">
        <v>3231667218</v>
      </c>
      <c r="M48" s="13" t="s">
        <v>46</v>
      </c>
      <c r="N48" s="8" t="s">
        <v>47</v>
      </c>
      <c r="O48" s="11" t="s">
        <v>216</v>
      </c>
      <c r="P48" s="8">
        <v>742</v>
      </c>
      <c r="Q48" s="14">
        <f t="shared" si="5"/>
        <v>67.454545454545453</v>
      </c>
      <c r="R48" s="8" t="s">
        <v>217</v>
      </c>
      <c r="S48" s="8" t="s">
        <v>218</v>
      </c>
      <c r="T48" s="8"/>
      <c r="U48" s="8"/>
      <c r="V48" s="8"/>
      <c r="W48" s="8"/>
      <c r="X48" s="8" t="s">
        <v>50</v>
      </c>
      <c r="Y48" s="15"/>
      <c r="Z48" s="23"/>
      <c r="AA48" s="23"/>
      <c r="AB48" s="24"/>
      <c r="AC48" s="24"/>
      <c r="AD48" s="16"/>
      <c r="AE48" s="17"/>
      <c r="AF48" s="17"/>
      <c r="AG48" s="18"/>
      <c r="AH48" s="19" t="str">
        <f t="shared" si="1"/>
        <v>Eligible</v>
      </c>
      <c r="AI48" s="3"/>
      <c r="AJ48" s="3"/>
      <c r="AK48" s="3"/>
      <c r="AL48" s="3"/>
      <c r="AM48" s="3"/>
    </row>
    <row r="49" spans="1:39" ht="48" customHeight="1" x14ac:dyDescent="0.25">
      <c r="A49" s="8">
        <v>45</v>
      </c>
      <c r="B49" s="8">
        <v>49</v>
      </c>
      <c r="C49" s="9">
        <v>46151</v>
      </c>
      <c r="D49" s="8" t="s">
        <v>219</v>
      </c>
      <c r="E49" s="8" t="s">
        <v>220</v>
      </c>
      <c r="F49" s="10">
        <v>37837</v>
      </c>
      <c r="G49" s="9">
        <v>46153</v>
      </c>
      <c r="H49" s="11" t="str">
        <f t="shared" si="0"/>
        <v>22Y,9M,7D</v>
      </c>
      <c r="I49" s="8" t="s">
        <v>44</v>
      </c>
      <c r="J49" s="8" t="s">
        <v>29</v>
      </c>
      <c r="K49" s="12">
        <v>3520303463210</v>
      </c>
      <c r="L49" s="8">
        <v>3245591051</v>
      </c>
      <c r="M49" s="13" t="s">
        <v>46</v>
      </c>
      <c r="N49" s="8" t="s">
        <v>47</v>
      </c>
      <c r="O49" s="11" t="s">
        <v>221</v>
      </c>
      <c r="P49" s="8">
        <v>646</v>
      </c>
      <c r="Q49" s="14">
        <f t="shared" si="5"/>
        <v>58.727272727272727</v>
      </c>
      <c r="R49" s="8" t="s">
        <v>222</v>
      </c>
      <c r="S49" s="8"/>
      <c r="T49" s="8"/>
      <c r="U49" s="8"/>
      <c r="V49" s="8"/>
      <c r="W49" s="8"/>
      <c r="X49" s="8" t="s">
        <v>50</v>
      </c>
      <c r="Y49" s="15"/>
      <c r="Z49" s="23"/>
      <c r="AA49" s="23"/>
      <c r="AB49" s="24"/>
      <c r="AC49" s="24"/>
      <c r="AD49" s="16"/>
      <c r="AE49" s="17"/>
      <c r="AF49" s="17"/>
      <c r="AG49" s="18"/>
      <c r="AH49" s="19" t="str">
        <f t="shared" si="1"/>
        <v>Eligible</v>
      </c>
      <c r="AI49" s="3"/>
      <c r="AJ49" s="3"/>
      <c r="AK49" s="3"/>
      <c r="AL49" s="3"/>
      <c r="AM49" s="3"/>
    </row>
    <row r="50" spans="1:39" ht="48" customHeight="1" x14ac:dyDescent="0.25">
      <c r="A50" s="8">
        <v>46</v>
      </c>
      <c r="B50" s="8">
        <v>50</v>
      </c>
      <c r="C50" s="9">
        <v>46151</v>
      </c>
      <c r="D50" s="8" t="s">
        <v>223</v>
      </c>
      <c r="E50" s="8" t="s">
        <v>224</v>
      </c>
      <c r="F50" s="10">
        <v>37757</v>
      </c>
      <c r="G50" s="9">
        <v>46153</v>
      </c>
      <c r="H50" s="11" t="str">
        <f t="shared" si="0"/>
        <v>22Y,11M,25D</v>
      </c>
      <c r="I50" s="8" t="s">
        <v>44</v>
      </c>
      <c r="J50" s="8" t="s">
        <v>29</v>
      </c>
      <c r="K50" s="12">
        <v>3520270998690</v>
      </c>
      <c r="L50" s="8">
        <v>3499733708</v>
      </c>
      <c r="M50" s="13" t="s">
        <v>46</v>
      </c>
      <c r="N50" s="8" t="s">
        <v>47</v>
      </c>
      <c r="O50" s="11" t="s">
        <v>225</v>
      </c>
      <c r="P50" s="8">
        <v>1067</v>
      </c>
      <c r="Q50" s="14">
        <f t="shared" si="5"/>
        <v>97</v>
      </c>
      <c r="R50" s="8" t="s">
        <v>226</v>
      </c>
      <c r="S50" s="8"/>
      <c r="T50" s="8"/>
      <c r="U50" s="8"/>
      <c r="V50" s="8"/>
      <c r="W50" s="8"/>
      <c r="X50" s="8" t="s">
        <v>50</v>
      </c>
      <c r="Y50" s="15"/>
      <c r="Z50" s="23"/>
      <c r="AA50" s="23"/>
      <c r="AB50" s="24"/>
      <c r="AC50" s="24"/>
      <c r="AD50" s="16"/>
      <c r="AE50" s="17"/>
      <c r="AF50" s="17"/>
      <c r="AG50" s="18"/>
      <c r="AH50" s="19" t="str">
        <f t="shared" si="1"/>
        <v>Eligible</v>
      </c>
      <c r="AI50" s="3"/>
      <c r="AJ50" s="3"/>
      <c r="AK50" s="3"/>
      <c r="AL50" s="3"/>
      <c r="AM50" s="3"/>
    </row>
    <row r="51" spans="1:39" ht="31.5" x14ac:dyDescent="0.25">
      <c r="A51" s="8">
        <v>47</v>
      </c>
      <c r="B51" s="8">
        <v>51</v>
      </c>
      <c r="C51" s="9">
        <v>46151</v>
      </c>
      <c r="D51" s="8" t="s">
        <v>227</v>
      </c>
      <c r="E51" s="8" t="s">
        <v>228</v>
      </c>
      <c r="F51" s="10">
        <v>38873</v>
      </c>
      <c r="G51" s="9">
        <v>46153</v>
      </c>
      <c r="H51" s="11" t="str">
        <f t="shared" si="0"/>
        <v>19Y,11M,6D</v>
      </c>
      <c r="I51" s="8" t="s">
        <v>44</v>
      </c>
      <c r="J51" s="8" t="s">
        <v>29</v>
      </c>
      <c r="K51" s="12">
        <v>3520290372926</v>
      </c>
      <c r="L51" s="8">
        <v>3196353560</v>
      </c>
      <c r="M51" s="13" t="s">
        <v>46</v>
      </c>
      <c r="N51" s="8" t="s">
        <v>47</v>
      </c>
      <c r="O51" s="11" t="s">
        <v>229</v>
      </c>
      <c r="P51" s="8">
        <v>576</v>
      </c>
      <c r="Q51" s="14">
        <f t="shared" si="5"/>
        <v>52.363636363636367</v>
      </c>
      <c r="R51" s="8" t="s">
        <v>230</v>
      </c>
      <c r="S51" s="8"/>
      <c r="T51" s="8"/>
      <c r="U51" s="8"/>
      <c r="V51" s="8"/>
      <c r="W51" s="8"/>
      <c r="X51" s="8" t="s">
        <v>50</v>
      </c>
      <c r="Y51" s="15"/>
      <c r="Z51" s="23"/>
      <c r="AA51" s="23"/>
      <c r="AB51" s="24"/>
      <c r="AC51" s="24"/>
      <c r="AD51" s="16"/>
      <c r="AE51" s="17"/>
      <c r="AF51" s="17"/>
      <c r="AG51" s="18"/>
      <c r="AH51" s="19" t="str">
        <f t="shared" si="1"/>
        <v>Eligible</v>
      </c>
      <c r="AI51" s="3"/>
      <c r="AJ51" s="3"/>
      <c r="AK51" s="3"/>
      <c r="AL51" s="3"/>
      <c r="AM51" s="3"/>
    </row>
    <row r="52" spans="1:39" ht="31.5" x14ac:dyDescent="0.25">
      <c r="A52" s="8">
        <v>48</v>
      </c>
      <c r="B52" s="8">
        <v>52</v>
      </c>
      <c r="C52" s="9">
        <v>46151</v>
      </c>
      <c r="D52" s="8" t="s">
        <v>231</v>
      </c>
      <c r="E52" s="8" t="s">
        <v>232</v>
      </c>
      <c r="F52" s="10">
        <v>39265</v>
      </c>
      <c r="G52" s="9">
        <v>46153</v>
      </c>
      <c r="H52" s="11" t="str">
        <f t="shared" si="0"/>
        <v>18Y,10M,9D</v>
      </c>
      <c r="I52" s="8" t="s">
        <v>44</v>
      </c>
      <c r="J52" s="8" t="s">
        <v>58</v>
      </c>
      <c r="K52" s="12">
        <v>3520125566784</v>
      </c>
      <c r="L52" s="8">
        <v>3215740745</v>
      </c>
      <c r="M52" s="13" t="s">
        <v>46</v>
      </c>
      <c r="N52" s="8" t="s">
        <v>47</v>
      </c>
      <c r="O52" s="11" t="s">
        <v>233</v>
      </c>
      <c r="P52" s="8">
        <v>842</v>
      </c>
      <c r="Q52" s="14">
        <f t="shared" si="5"/>
        <v>76.545454545454547</v>
      </c>
      <c r="R52" s="8" t="s">
        <v>234</v>
      </c>
      <c r="S52" s="8"/>
      <c r="T52" s="8"/>
      <c r="U52" s="8"/>
      <c r="V52" s="8"/>
      <c r="W52" s="8"/>
      <c r="X52" s="8" t="s">
        <v>50</v>
      </c>
      <c r="Y52" s="15"/>
      <c r="Z52" s="23"/>
      <c r="AA52" s="23"/>
      <c r="AB52" s="24"/>
      <c r="AC52" s="24"/>
      <c r="AD52" s="16"/>
      <c r="AE52" s="17"/>
      <c r="AF52" s="17"/>
      <c r="AG52" s="18"/>
      <c r="AH52" s="19" t="str">
        <f t="shared" si="1"/>
        <v>Eligible</v>
      </c>
      <c r="AI52" s="3"/>
      <c r="AJ52" s="3"/>
      <c r="AK52" s="3"/>
      <c r="AL52" s="3"/>
      <c r="AM52" s="3"/>
    </row>
    <row r="53" spans="1:39" ht="31.5" x14ac:dyDescent="0.25">
      <c r="A53" s="8">
        <v>49</v>
      </c>
      <c r="B53" s="8">
        <v>53</v>
      </c>
      <c r="C53" s="9">
        <v>46151</v>
      </c>
      <c r="D53" s="8" t="s">
        <v>235</v>
      </c>
      <c r="E53" s="8" t="s">
        <v>232</v>
      </c>
      <c r="F53" s="10">
        <v>37486</v>
      </c>
      <c r="G53" s="9">
        <v>46153</v>
      </c>
      <c r="H53" s="11" t="str">
        <f t="shared" si="0"/>
        <v>23Y,8M,23D</v>
      </c>
      <c r="I53" s="8" t="s">
        <v>44</v>
      </c>
      <c r="J53" s="8" t="s">
        <v>58</v>
      </c>
      <c r="K53" s="12">
        <v>3520112868674</v>
      </c>
      <c r="L53" s="8">
        <v>3215740745</v>
      </c>
      <c r="M53" s="13" t="s">
        <v>46</v>
      </c>
      <c r="N53" s="8" t="s">
        <v>47</v>
      </c>
      <c r="O53" s="11" t="s">
        <v>233</v>
      </c>
      <c r="P53" s="8">
        <v>582</v>
      </c>
      <c r="Q53" s="14">
        <f t="shared" si="5"/>
        <v>52.909090909090907</v>
      </c>
      <c r="R53" s="8" t="s">
        <v>236</v>
      </c>
      <c r="S53" s="8"/>
      <c r="T53" s="8"/>
      <c r="U53" s="8"/>
      <c r="V53" s="8"/>
      <c r="W53" s="8"/>
      <c r="X53" s="8" t="s">
        <v>50</v>
      </c>
      <c r="Y53" s="15"/>
      <c r="Z53" s="23"/>
      <c r="AA53" s="23"/>
      <c r="AB53" s="24"/>
      <c r="AC53" s="24"/>
      <c r="AD53" s="16"/>
      <c r="AE53" s="17"/>
      <c r="AF53" s="17"/>
      <c r="AG53" s="18"/>
      <c r="AH53" s="19" t="str">
        <f t="shared" si="1"/>
        <v>Eligible</v>
      </c>
      <c r="AI53" s="3"/>
      <c r="AJ53" s="3"/>
      <c r="AK53" s="3"/>
      <c r="AL53" s="3"/>
      <c r="AM53" s="3"/>
    </row>
    <row r="54" spans="1:39" ht="31.5" x14ac:dyDescent="0.25">
      <c r="A54" s="8">
        <v>50</v>
      </c>
      <c r="B54" s="8">
        <v>54</v>
      </c>
      <c r="C54" s="9">
        <v>46151</v>
      </c>
      <c r="D54" s="8" t="s">
        <v>237</v>
      </c>
      <c r="E54" s="8" t="s">
        <v>238</v>
      </c>
      <c r="F54" s="42">
        <v>37863</v>
      </c>
      <c r="G54" s="9">
        <v>46153</v>
      </c>
      <c r="H54" s="11" t="str">
        <f t="shared" si="0"/>
        <v>22Y,8M,11D</v>
      </c>
      <c r="I54" s="8" t="s">
        <v>44</v>
      </c>
      <c r="J54" s="8" t="s">
        <v>80</v>
      </c>
      <c r="K54" s="12">
        <v>3520303414042</v>
      </c>
      <c r="L54" s="8">
        <v>3269783908</v>
      </c>
      <c r="M54" s="13" t="s">
        <v>46</v>
      </c>
      <c r="N54" s="8" t="s">
        <v>47</v>
      </c>
      <c r="O54" s="11" t="s">
        <v>239</v>
      </c>
      <c r="P54" s="8">
        <v>616</v>
      </c>
      <c r="Q54" s="14">
        <f t="shared" si="5"/>
        <v>56.000000000000007</v>
      </c>
      <c r="R54" s="8" t="s">
        <v>240</v>
      </c>
      <c r="S54" s="8" t="s">
        <v>241</v>
      </c>
      <c r="T54" s="8"/>
      <c r="U54" s="8"/>
      <c r="V54" s="8"/>
      <c r="W54" s="8"/>
      <c r="X54" s="8" t="s">
        <v>50</v>
      </c>
      <c r="Y54" s="15"/>
      <c r="Z54" s="23"/>
      <c r="AA54" s="23"/>
      <c r="AB54" s="24"/>
      <c r="AC54" s="24"/>
      <c r="AD54" s="16"/>
      <c r="AE54" s="17"/>
      <c r="AF54" s="17"/>
      <c r="AG54" s="18"/>
      <c r="AH54" s="19" t="str">
        <f t="shared" si="1"/>
        <v>Eligible</v>
      </c>
      <c r="AI54" s="3"/>
      <c r="AJ54" s="3"/>
      <c r="AK54" s="3"/>
      <c r="AL54" s="3"/>
      <c r="AM54" s="3"/>
    </row>
    <row r="55" spans="1:39" ht="31.5" x14ac:dyDescent="0.25">
      <c r="A55" s="8">
        <v>51</v>
      </c>
      <c r="B55" s="8">
        <v>56</v>
      </c>
      <c r="C55" s="9">
        <v>46151</v>
      </c>
      <c r="D55" s="20" t="s">
        <v>242</v>
      </c>
      <c r="E55" s="20" t="s">
        <v>243</v>
      </c>
      <c r="F55" s="43">
        <v>38551</v>
      </c>
      <c r="G55" s="9">
        <v>46153</v>
      </c>
      <c r="H55" s="11" t="str">
        <f t="shared" si="0"/>
        <v>20Y,9M,23D</v>
      </c>
      <c r="I55" s="8" t="s">
        <v>44</v>
      </c>
      <c r="J55" s="8" t="s">
        <v>45</v>
      </c>
      <c r="K55" s="44">
        <v>3520503515464</v>
      </c>
      <c r="L55" s="20">
        <v>3278832452</v>
      </c>
      <c r="M55" s="13" t="s">
        <v>46</v>
      </c>
      <c r="N55" s="8" t="s">
        <v>182</v>
      </c>
      <c r="O55" s="11" t="s">
        <v>244</v>
      </c>
      <c r="P55" s="20">
        <v>566</v>
      </c>
      <c r="Q55" s="14">
        <f t="shared" si="5"/>
        <v>51.454545454545453</v>
      </c>
      <c r="R55" s="20"/>
      <c r="S55" s="20"/>
      <c r="T55" s="20"/>
      <c r="U55" s="20"/>
      <c r="V55" s="20"/>
      <c r="W55" s="20"/>
      <c r="X55" s="8" t="s">
        <v>50</v>
      </c>
      <c r="Y55" s="21"/>
      <c r="Z55" s="22"/>
      <c r="AA55" s="23"/>
      <c r="AB55" s="24"/>
      <c r="AC55" s="24"/>
      <c r="AD55" s="16"/>
      <c r="AE55" s="17"/>
      <c r="AF55" s="17"/>
      <c r="AG55" s="18"/>
      <c r="AH55" s="19" t="str">
        <f t="shared" si="1"/>
        <v>Eligible</v>
      </c>
      <c r="AI55" s="3"/>
      <c r="AJ55" s="3"/>
      <c r="AK55" s="3"/>
      <c r="AL55" s="3"/>
      <c r="AM55" s="3"/>
    </row>
    <row r="56" spans="1:39" ht="31.5" x14ac:dyDescent="0.25">
      <c r="A56" s="8">
        <v>52</v>
      </c>
      <c r="B56" s="8">
        <v>59</v>
      </c>
      <c r="C56" s="9">
        <v>46151</v>
      </c>
      <c r="D56" s="20" t="s">
        <v>245</v>
      </c>
      <c r="E56" s="20" t="s">
        <v>220</v>
      </c>
      <c r="F56" s="43">
        <v>38605</v>
      </c>
      <c r="G56" s="9">
        <v>46153</v>
      </c>
      <c r="H56" s="11" t="str">
        <f t="shared" si="0"/>
        <v>20Y,8M,1D</v>
      </c>
      <c r="I56" s="8" t="s">
        <v>44</v>
      </c>
      <c r="J56" s="8" t="s">
        <v>45</v>
      </c>
      <c r="K56" s="44">
        <v>3520255592158</v>
      </c>
      <c r="L56" s="20">
        <v>3192596094</v>
      </c>
      <c r="M56" s="13" t="s">
        <v>46</v>
      </c>
      <c r="N56" s="8" t="s">
        <v>47</v>
      </c>
      <c r="O56" s="11" t="s">
        <v>246</v>
      </c>
      <c r="P56" s="20">
        <v>657</v>
      </c>
      <c r="Q56" s="14">
        <f t="shared" si="5"/>
        <v>59.727272727272727</v>
      </c>
      <c r="R56" s="20"/>
      <c r="S56" s="20"/>
      <c r="T56" s="20"/>
      <c r="U56" s="20"/>
      <c r="V56" s="20"/>
      <c r="W56" s="20"/>
      <c r="X56" s="8" t="s">
        <v>50</v>
      </c>
      <c r="Y56" s="21"/>
      <c r="Z56" s="22"/>
      <c r="AA56" s="23"/>
      <c r="AB56" s="24"/>
      <c r="AC56" s="24"/>
      <c r="AD56" s="16"/>
      <c r="AE56" s="17"/>
      <c r="AF56" s="17"/>
      <c r="AG56" s="18"/>
      <c r="AH56" s="19" t="str">
        <f t="shared" si="1"/>
        <v>Eligible</v>
      </c>
      <c r="AI56" s="3"/>
      <c r="AJ56" s="3"/>
      <c r="AK56" s="3"/>
      <c r="AL56" s="3"/>
      <c r="AM56" s="3"/>
    </row>
    <row r="57" spans="1:39" ht="31.5" x14ac:dyDescent="0.25">
      <c r="A57" s="8">
        <v>53</v>
      </c>
      <c r="B57" s="8">
        <v>60</v>
      </c>
      <c r="C57" s="9">
        <v>46151</v>
      </c>
      <c r="D57" s="20" t="s">
        <v>247</v>
      </c>
      <c r="E57" s="20" t="s">
        <v>248</v>
      </c>
      <c r="F57" s="43">
        <v>37967</v>
      </c>
      <c r="G57" s="9">
        <v>46153</v>
      </c>
      <c r="H57" s="11" t="str">
        <f t="shared" si="0"/>
        <v>22Y,4M,29D</v>
      </c>
      <c r="I57" s="8" t="s">
        <v>44</v>
      </c>
      <c r="J57" s="8" t="s">
        <v>29</v>
      </c>
      <c r="K57" s="44">
        <v>3520266751458</v>
      </c>
      <c r="L57" s="20">
        <v>3289595491</v>
      </c>
      <c r="M57" s="13" t="s">
        <v>46</v>
      </c>
      <c r="N57" s="8" t="s">
        <v>47</v>
      </c>
      <c r="O57" s="11" t="s">
        <v>249</v>
      </c>
      <c r="P57" s="8">
        <v>649</v>
      </c>
      <c r="Q57" s="14">
        <f t="shared" si="5"/>
        <v>59</v>
      </c>
      <c r="R57" s="45">
        <v>0.64</v>
      </c>
      <c r="S57" s="8"/>
      <c r="T57" s="8"/>
      <c r="U57" s="8"/>
      <c r="V57" s="8"/>
      <c r="W57" s="8"/>
      <c r="X57" s="8" t="s">
        <v>50</v>
      </c>
      <c r="Y57" s="15"/>
      <c r="Z57" s="23"/>
      <c r="AA57" s="23"/>
      <c r="AB57" s="24"/>
      <c r="AC57" s="24"/>
      <c r="AD57" s="16"/>
      <c r="AE57" s="17"/>
      <c r="AF57" s="17"/>
      <c r="AG57" s="18"/>
      <c r="AH57" s="19" t="str">
        <f t="shared" si="1"/>
        <v>Eligible</v>
      </c>
      <c r="AI57" s="3"/>
      <c r="AJ57" s="3"/>
      <c r="AK57" s="3"/>
      <c r="AL57" s="3"/>
      <c r="AM57" s="3"/>
    </row>
    <row r="58" spans="1:39" s="46" customFormat="1" ht="31.5" x14ac:dyDescent="0.25">
      <c r="A58" s="8">
        <v>54</v>
      </c>
      <c r="B58" s="8">
        <v>61</v>
      </c>
      <c r="C58" s="9">
        <v>46153</v>
      </c>
      <c r="D58" s="8" t="s">
        <v>250</v>
      </c>
      <c r="E58" s="8" t="s">
        <v>251</v>
      </c>
      <c r="F58" s="10">
        <v>36245</v>
      </c>
      <c r="G58" s="9">
        <v>46153</v>
      </c>
      <c r="H58" s="11" t="str">
        <f>DATEDIF(F58,G58,"y")&amp;"Y,"&amp;DATEDIF(F58,G58,"ym")&amp;"M,"&amp;DATEDIF(F58,G58,"md")&amp;"D"</f>
        <v>27Y,1M,15D</v>
      </c>
      <c r="I58" s="8" t="s">
        <v>44</v>
      </c>
      <c r="J58" s="8" t="s">
        <v>172</v>
      </c>
      <c r="K58" s="12">
        <v>3540181556314</v>
      </c>
      <c r="L58" s="8">
        <v>3093434525</v>
      </c>
      <c r="M58" s="13" t="s">
        <v>46</v>
      </c>
      <c r="N58" s="8" t="s">
        <v>47</v>
      </c>
      <c r="O58" s="11" t="s">
        <v>252</v>
      </c>
      <c r="P58" s="20">
        <v>702</v>
      </c>
      <c r="Q58" s="14">
        <f>(P58/1100)*100</f>
        <v>63.81818181818182</v>
      </c>
      <c r="R58" s="20"/>
      <c r="S58" s="20"/>
      <c r="T58" s="20"/>
      <c r="U58" s="20"/>
      <c r="V58" s="20"/>
      <c r="W58" s="20"/>
      <c r="X58" s="8" t="s">
        <v>50</v>
      </c>
      <c r="Y58" s="21"/>
      <c r="Z58" s="22"/>
      <c r="AA58" s="23"/>
      <c r="AB58" s="24"/>
      <c r="AC58" s="24"/>
      <c r="AD58" s="16"/>
      <c r="AE58" s="17"/>
      <c r="AF58" s="17"/>
      <c r="AG58" s="18"/>
      <c r="AH58" s="19" t="str">
        <f>IF(AND(Q58&gt;=45, M58="Lahore"), "Eligible", "Not Eligible")</f>
        <v>Eligible</v>
      </c>
      <c r="AI58" s="3"/>
      <c r="AJ58" s="3"/>
      <c r="AK58" s="3"/>
      <c r="AL58" s="3"/>
      <c r="AM58" s="3"/>
    </row>
    <row r="59" spans="1:39" ht="31.5" x14ac:dyDescent="0.25">
      <c r="A59" s="8">
        <v>55</v>
      </c>
      <c r="B59" s="8">
        <v>62</v>
      </c>
      <c r="C59" s="47">
        <v>46153</v>
      </c>
      <c r="D59" s="20" t="s">
        <v>253</v>
      </c>
      <c r="E59" s="20" t="s">
        <v>254</v>
      </c>
      <c r="F59" s="43">
        <v>38665</v>
      </c>
      <c r="G59" s="9">
        <v>46153</v>
      </c>
      <c r="H59" s="11" t="str">
        <f t="shared" si="0"/>
        <v>20Y,6M,2D</v>
      </c>
      <c r="I59" s="8" t="s">
        <v>44</v>
      </c>
      <c r="J59" s="8" t="s">
        <v>29</v>
      </c>
      <c r="K59" s="48">
        <v>3520246343964</v>
      </c>
      <c r="L59" s="20">
        <v>3235788711</v>
      </c>
      <c r="M59" s="13" t="s">
        <v>46</v>
      </c>
      <c r="N59" s="8" t="s">
        <v>47</v>
      </c>
      <c r="O59" s="11" t="s">
        <v>255</v>
      </c>
      <c r="P59" s="20">
        <v>691</v>
      </c>
      <c r="Q59" s="14">
        <f t="shared" si="5"/>
        <v>62.81818181818182</v>
      </c>
      <c r="R59" s="20" t="s">
        <v>256</v>
      </c>
      <c r="S59" s="20"/>
      <c r="T59" s="20"/>
      <c r="U59" s="20"/>
      <c r="V59" s="20"/>
      <c r="W59" s="20"/>
      <c r="X59" s="8" t="s">
        <v>50</v>
      </c>
      <c r="Y59" s="21"/>
      <c r="Z59" s="22"/>
      <c r="AA59" s="23"/>
      <c r="AB59" s="24"/>
      <c r="AC59" s="24"/>
      <c r="AD59" s="16"/>
      <c r="AE59" s="17"/>
      <c r="AF59" s="17"/>
      <c r="AG59" s="18"/>
      <c r="AH59" s="19" t="str">
        <f t="shared" si="1"/>
        <v>Eligible</v>
      </c>
      <c r="AI59" s="3"/>
      <c r="AJ59" s="3"/>
      <c r="AK59" s="3"/>
      <c r="AL59" s="3"/>
      <c r="AM59" s="3"/>
    </row>
    <row r="60" spans="1:39" ht="47.25" x14ac:dyDescent="0.25">
      <c r="A60" s="8">
        <v>56</v>
      </c>
      <c r="B60" s="8">
        <v>63</v>
      </c>
      <c r="C60" s="47">
        <v>46153</v>
      </c>
      <c r="D60" s="20" t="s">
        <v>257</v>
      </c>
      <c r="E60" s="20" t="s">
        <v>258</v>
      </c>
      <c r="F60" s="43">
        <v>36011</v>
      </c>
      <c r="G60" s="9">
        <v>46153</v>
      </c>
      <c r="H60" s="11" t="str">
        <f t="shared" si="0"/>
        <v>27Y,9M,7D</v>
      </c>
      <c r="I60" s="8" t="s">
        <v>44</v>
      </c>
      <c r="J60" s="8" t="s">
        <v>80</v>
      </c>
      <c r="K60" s="44">
        <v>3520286100356</v>
      </c>
      <c r="L60" s="20">
        <v>3234674523</v>
      </c>
      <c r="M60" s="13" t="s">
        <v>46</v>
      </c>
      <c r="N60" s="8" t="s">
        <v>182</v>
      </c>
      <c r="O60" s="11" t="s">
        <v>259</v>
      </c>
      <c r="P60" s="20">
        <v>684</v>
      </c>
      <c r="Q60" s="14">
        <f t="shared" si="5"/>
        <v>62.18181818181818</v>
      </c>
      <c r="R60" s="20" t="s">
        <v>260</v>
      </c>
      <c r="S60" s="20">
        <v>3.74</v>
      </c>
      <c r="T60" s="20"/>
      <c r="U60" s="20"/>
      <c r="V60" s="20"/>
      <c r="W60" s="20"/>
      <c r="X60" s="8" t="s">
        <v>50</v>
      </c>
      <c r="Y60" s="21"/>
      <c r="Z60" s="22"/>
      <c r="AA60" s="23"/>
      <c r="AB60" s="24"/>
      <c r="AC60" s="24"/>
      <c r="AD60" s="16"/>
      <c r="AE60" s="17"/>
      <c r="AF60" s="17"/>
      <c r="AG60" s="18"/>
      <c r="AH60" s="19" t="str">
        <f t="shared" si="1"/>
        <v>Eligible</v>
      </c>
      <c r="AI60" s="3"/>
      <c r="AJ60" s="3"/>
      <c r="AK60" s="3"/>
      <c r="AL60" s="3"/>
      <c r="AM60" s="3"/>
    </row>
    <row r="61" spans="1:39" ht="31.5" x14ac:dyDescent="0.25">
      <c r="A61" s="8">
        <v>57</v>
      </c>
      <c r="B61" s="8">
        <v>64</v>
      </c>
      <c r="C61" s="47">
        <v>46153</v>
      </c>
      <c r="D61" s="20" t="s">
        <v>261</v>
      </c>
      <c r="E61" s="20" t="s">
        <v>262</v>
      </c>
      <c r="F61" s="43">
        <v>39083</v>
      </c>
      <c r="G61" s="9">
        <v>46153</v>
      </c>
      <c r="H61" s="11" t="str">
        <f t="shared" si="0"/>
        <v>19Y,4M,10D</v>
      </c>
      <c r="I61" s="8" t="s">
        <v>44</v>
      </c>
      <c r="J61" s="8" t="s">
        <v>29</v>
      </c>
      <c r="K61" s="44">
        <v>3520245289026</v>
      </c>
      <c r="L61" s="20">
        <v>3074491482</v>
      </c>
      <c r="M61" s="13" t="s">
        <v>46</v>
      </c>
      <c r="N61" s="8" t="s">
        <v>263</v>
      </c>
      <c r="O61" s="11" t="s">
        <v>264</v>
      </c>
      <c r="P61" s="20">
        <v>599</v>
      </c>
      <c r="Q61" s="14">
        <f t="shared" si="5"/>
        <v>54.454545454545453</v>
      </c>
      <c r="R61" s="20" t="s">
        <v>265</v>
      </c>
      <c r="S61" s="20"/>
      <c r="T61" s="20"/>
      <c r="U61" s="20"/>
      <c r="V61" s="20"/>
      <c r="W61" s="20"/>
      <c r="X61" s="8" t="s">
        <v>50</v>
      </c>
      <c r="Y61" s="21"/>
      <c r="Z61" s="22"/>
      <c r="AA61" s="23"/>
      <c r="AB61" s="24"/>
      <c r="AC61" s="24"/>
      <c r="AD61" s="16"/>
      <c r="AE61" s="17"/>
      <c r="AF61" s="17"/>
      <c r="AG61" s="18"/>
      <c r="AH61" s="19" t="str">
        <f t="shared" si="1"/>
        <v>Eligible</v>
      </c>
      <c r="AI61" s="3" t="s">
        <v>266</v>
      </c>
      <c r="AJ61" s="3"/>
      <c r="AK61" s="3"/>
      <c r="AL61" s="3"/>
      <c r="AM61" s="3"/>
    </row>
    <row r="62" spans="1:39" ht="15.75" x14ac:dyDescent="0.25">
      <c r="A62" s="8">
        <v>58</v>
      </c>
      <c r="B62" s="8">
        <v>65</v>
      </c>
      <c r="C62" s="47">
        <v>46153</v>
      </c>
      <c r="D62" s="20" t="s">
        <v>267</v>
      </c>
      <c r="E62" s="20" t="s">
        <v>268</v>
      </c>
      <c r="F62" s="43">
        <v>39305</v>
      </c>
      <c r="G62" s="9">
        <v>46153</v>
      </c>
      <c r="H62" s="11" t="str">
        <f t="shared" si="0"/>
        <v>18Y,9M,0D</v>
      </c>
      <c r="I62" s="8" t="s">
        <v>44</v>
      </c>
      <c r="J62" s="8" t="s">
        <v>29</v>
      </c>
      <c r="K62" s="44">
        <v>3520262319900</v>
      </c>
      <c r="L62" s="20">
        <v>3074056154</v>
      </c>
      <c r="M62" s="8" t="s">
        <v>46</v>
      </c>
      <c r="N62" s="8" t="s">
        <v>47</v>
      </c>
      <c r="O62" s="11" t="s">
        <v>269</v>
      </c>
      <c r="P62" s="20">
        <v>785</v>
      </c>
      <c r="Q62" s="14">
        <f t="shared" si="5"/>
        <v>71.36363636363636</v>
      </c>
      <c r="R62" s="20"/>
      <c r="S62" s="20"/>
      <c r="T62" s="20"/>
      <c r="U62" s="20"/>
      <c r="V62" s="20"/>
      <c r="W62" s="20"/>
      <c r="X62" s="8" t="s">
        <v>50</v>
      </c>
      <c r="Y62" s="21"/>
      <c r="Z62" s="22"/>
      <c r="AA62" s="23"/>
      <c r="AB62" s="24"/>
      <c r="AC62" s="24"/>
      <c r="AD62" s="16"/>
      <c r="AE62" s="17"/>
      <c r="AF62" s="17"/>
      <c r="AG62" s="18"/>
      <c r="AH62" s="19" t="str">
        <f t="shared" si="1"/>
        <v>Eligible</v>
      </c>
      <c r="AI62" s="3"/>
      <c r="AJ62" s="3"/>
      <c r="AK62" s="3"/>
      <c r="AL62" s="3"/>
      <c r="AM62" s="3"/>
    </row>
    <row r="63" spans="1:39" ht="31.5" x14ac:dyDescent="0.25">
      <c r="A63" s="8">
        <v>59</v>
      </c>
      <c r="B63" s="8">
        <v>66</v>
      </c>
      <c r="C63" s="47">
        <v>46153</v>
      </c>
      <c r="D63" s="20" t="s">
        <v>270</v>
      </c>
      <c r="E63" s="20" t="s">
        <v>271</v>
      </c>
      <c r="F63" s="43">
        <v>39483</v>
      </c>
      <c r="G63" s="9">
        <v>46153</v>
      </c>
      <c r="H63" s="11" t="str">
        <f t="shared" si="0"/>
        <v>18Y,3M,6D</v>
      </c>
      <c r="I63" s="8" t="s">
        <v>44</v>
      </c>
      <c r="J63" s="8" t="s">
        <v>45</v>
      </c>
      <c r="K63" s="44">
        <v>3520164666008</v>
      </c>
      <c r="L63" s="20">
        <v>3003621658</v>
      </c>
      <c r="M63" s="8" t="s">
        <v>46</v>
      </c>
      <c r="N63" s="8" t="s">
        <v>47</v>
      </c>
      <c r="O63" s="11" t="s">
        <v>272</v>
      </c>
      <c r="P63" s="20">
        <v>615</v>
      </c>
      <c r="Q63" s="14">
        <f>(P63/1200)*100</f>
        <v>51.249999999999993</v>
      </c>
      <c r="R63" s="20"/>
      <c r="S63" s="20"/>
      <c r="T63" s="20"/>
      <c r="U63" s="20"/>
      <c r="V63" s="20"/>
      <c r="W63" s="20"/>
      <c r="X63" s="8" t="s">
        <v>50</v>
      </c>
      <c r="Y63" s="21"/>
      <c r="Z63" s="22"/>
      <c r="AA63" s="23"/>
      <c r="AB63" s="24"/>
      <c r="AC63" s="24"/>
      <c r="AD63" s="16"/>
      <c r="AE63" s="17"/>
      <c r="AF63" s="17"/>
      <c r="AG63" s="18"/>
      <c r="AH63" s="19" t="str">
        <f t="shared" si="1"/>
        <v>Eligible</v>
      </c>
      <c r="AI63" s="3"/>
      <c r="AJ63" s="3"/>
      <c r="AK63" s="3"/>
      <c r="AL63" s="3"/>
      <c r="AM63" s="3"/>
    </row>
    <row r="64" spans="1:39" ht="31.5" x14ac:dyDescent="0.25">
      <c r="A64" s="8">
        <v>60</v>
      </c>
      <c r="B64" s="8">
        <v>69</v>
      </c>
      <c r="C64" s="47">
        <v>46153</v>
      </c>
      <c r="D64" s="20" t="s">
        <v>273</v>
      </c>
      <c r="E64" s="20" t="s">
        <v>274</v>
      </c>
      <c r="F64" s="43">
        <v>37012</v>
      </c>
      <c r="G64" s="9">
        <v>46153</v>
      </c>
      <c r="H64" s="11" t="str">
        <f t="shared" si="0"/>
        <v>25Y,0M,10D</v>
      </c>
      <c r="I64" s="8" t="s">
        <v>44</v>
      </c>
      <c r="J64" s="8" t="s">
        <v>80</v>
      </c>
      <c r="K64" s="44">
        <v>3520126003512</v>
      </c>
      <c r="L64" s="20">
        <v>3071022220</v>
      </c>
      <c r="M64" s="8" t="s">
        <v>46</v>
      </c>
      <c r="N64" s="8" t="s">
        <v>47</v>
      </c>
      <c r="O64" s="11" t="s">
        <v>275</v>
      </c>
      <c r="P64" s="20">
        <v>641</v>
      </c>
      <c r="Q64" s="14">
        <f>(P64/1100)*100</f>
        <v>58.272727272727273</v>
      </c>
      <c r="R64" s="20" t="s">
        <v>276</v>
      </c>
      <c r="S64" s="20" t="s">
        <v>277</v>
      </c>
      <c r="T64" s="20"/>
      <c r="U64" s="20"/>
      <c r="V64" s="20"/>
      <c r="W64" s="20"/>
      <c r="X64" s="8" t="s">
        <v>50</v>
      </c>
      <c r="Y64" s="21"/>
      <c r="Z64" s="22"/>
      <c r="AA64" s="23"/>
      <c r="AB64" s="24"/>
      <c r="AC64" s="24"/>
      <c r="AD64" s="16"/>
      <c r="AE64" s="17"/>
      <c r="AF64" s="17"/>
      <c r="AG64" s="18"/>
      <c r="AH64" s="19" t="str">
        <f t="shared" si="1"/>
        <v>Eligible</v>
      </c>
      <c r="AI64" s="3"/>
      <c r="AJ64" s="3"/>
      <c r="AK64" s="3"/>
      <c r="AL64" s="3"/>
      <c r="AM64" s="3"/>
    </row>
    <row r="65" spans="1:39" ht="15.75" x14ac:dyDescent="0.25">
      <c r="A65" s="8">
        <v>61</v>
      </c>
      <c r="B65" s="8">
        <v>70</v>
      </c>
      <c r="C65" s="47">
        <v>46153</v>
      </c>
      <c r="D65" s="20" t="s">
        <v>278</v>
      </c>
      <c r="E65" s="20" t="s">
        <v>279</v>
      </c>
      <c r="F65" s="43">
        <v>37600</v>
      </c>
      <c r="G65" s="9">
        <v>46153</v>
      </c>
      <c r="H65" s="11" t="str">
        <f t="shared" si="0"/>
        <v>23Y,5M,1D</v>
      </c>
      <c r="I65" s="8" t="s">
        <v>44</v>
      </c>
      <c r="J65" s="8" t="s">
        <v>29</v>
      </c>
      <c r="K65" s="44">
        <v>3540442322564</v>
      </c>
      <c r="L65" s="20">
        <v>3225681464</v>
      </c>
      <c r="M65" s="8" t="s">
        <v>46</v>
      </c>
      <c r="N65" s="8" t="s">
        <v>47</v>
      </c>
      <c r="O65" s="11" t="s">
        <v>280</v>
      </c>
      <c r="P65" s="20">
        <v>682</v>
      </c>
      <c r="Q65" s="14">
        <f>(P65/1100)*100</f>
        <v>62</v>
      </c>
      <c r="R65" s="20" t="s">
        <v>281</v>
      </c>
      <c r="S65" s="20"/>
      <c r="T65" s="20"/>
      <c r="U65" s="20"/>
      <c r="V65" s="20"/>
      <c r="W65" s="20"/>
      <c r="X65" s="8" t="s">
        <v>50</v>
      </c>
      <c r="Y65" s="21"/>
      <c r="Z65" s="22"/>
      <c r="AA65" s="23"/>
      <c r="AB65" s="24"/>
      <c r="AC65" s="24"/>
      <c r="AD65" s="16"/>
      <c r="AE65" s="17"/>
      <c r="AF65" s="17"/>
      <c r="AG65" s="18"/>
      <c r="AH65" s="19" t="str">
        <f t="shared" si="1"/>
        <v>Eligible</v>
      </c>
      <c r="AI65" s="3"/>
      <c r="AJ65" s="3"/>
      <c r="AK65" s="3"/>
      <c r="AL65" s="3"/>
      <c r="AM65" s="3"/>
    </row>
    <row r="66" spans="1:39" ht="31.5" x14ac:dyDescent="0.25">
      <c r="A66" s="8">
        <v>62</v>
      </c>
      <c r="B66" s="8">
        <v>71</v>
      </c>
      <c r="C66" s="47">
        <v>46153</v>
      </c>
      <c r="D66" s="20" t="s">
        <v>282</v>
      </c>
      <c r="E66" s="20" t="s">
        <v>283</v>
      </c>
      <c r="F66" s="43">
        <v>38382</v>
      </c>
      <c r="G66" s="9">
        <v>46153</v>
      </c>
      <c r="H66" s="11" t="str">
        <f t="shared" si="0"/>
        <v>21Y,3M,11D</v>
      </c>
      <c r="I66" s="8" t="s">
        <v>44</v>
      </c>
      <c r="J66" s="8" t="s">
        <v>80</v>
      </c>
      <c r="K66" s="44">
        <v>3520265033194</v>
      </c>
      <c r="L66" s="20">
        <v>3236098744</v>
      </c>
      <c r="M66" s="8" t="s">
        <v>46</v>
      </c>
      <c r="N66" s="8" t="s">
        <v>47</v>
      </c>
      <c r="O66" s="11" t="s">
        <v>284</v>
      </c>
      <c r="P66" s="20">
        <v>747</v>
      </c>
      <c r="Q66" s="14">
        <f>(P66/1100)*100</f>
        <v>67.909090909090907</v>
      </c>
      <c r="R66" s="20" t="s">
        <v>285</v>
      </c>
      <c r="S66" s="20" t="s">
        <v>175</v>
      </c>
      <c r="T66" s="20"/>
      <c r="U66" s="20"/>
      <c r="V66" s="20"/>
      <c r="W66" s="20"/>
      <c r="X66" s="8" t="s">
        <v>50</v>
      </c>
      <c r="Y66" s="21"/>
      <c r="Z66" s="22"/>
      <c r="AA66" s="23"/>
      <c r="AB66" s="24"/>
      <c r="AC66" s="24"/>
      <c r="AD66" s="16"/>
      <c r="AE66" s="17"/>
      <c r="AF66" s="17"/>
      <c r="AG66" s="18"/>
      <c r="AH66" s="19" t="str">
        <f t="shared" si="1"/>
        <v>Eligible</v>
      </c>
      <c r="AI66" s="3"/>
      <c r="AJ66" s="3"/>
      <c r="AK66" s="3"/>
      <c r="AL66" s="3"/>
      <c r="AM66" s="3"/>
    </row>
    <row r="67" spans="1:39" ht="31.5" x14ac:dyDescent="0.25">
      <c r="A67" s="8">
        <v>63</v>
      </c>
      <c r="B67" s="8">
        <v>72</v>
      </c>
      <c r="C67" s="47">
        <v>46153</v>
      </c>
      <c r="D67" s="20" t="s">
        <v>286</v>
      </c>
      <c r="E67" s="20" t="s">
        <v>287</v>
      </c>
      <c r="F67" s="43">
        <v>38816</v>
      </c>
      <c r="G67" s="9">
        <v>46153</v>
      </c>
      <c r="H67" s="11" t="str">
        <f t="shared" si="0"/>
        <v>20Y,1M,2D</v>
      </c>
      <c r="I67" s="8" t="s">
        <v>44</v>
      </c>
      <c r="J67" s="8" t="s">
        <v>45</v>
      </c>
      <c r="K67" s="44">
        <v>3630434638244</v>
      </c>
      <c r="L67" s="20">
        <v>3434283068</v>
      </c>
      <c r="M67" s="8" t="s">
        <v>46</v>
      </c>
      <c r="N67" s="8" t="s">
        <v>47</v>
      </c>
      <c r="O67" s="11" t="s">
        <v>288</v>
      </c>
      <c r="P67" s="20">
        <v>872</v>
      </c>
      <c r="Q67" s="14">
        <f t="shared" ref="Q67" si="6">(P67/1200)*100</f>
        <v>72.666666666666671</v>
      </c>
      <c r="R67" s="20"/>
      <c r="S67" s="20"/>
      <c r="T67" s="20"/>
      <c r="U67" s="20"/>
      <c r="V67" s="20"/>
      <c r="W67" s="20"/>
      <c r="X67" s="8" t="s">
        <v>50</v>
      </c>
      <c r="Y67" s="21"/>
      <c r="Z67" s="22"/>
      <c r="AA67" s="23"/>
      <c r="AB67" s="24"/>
      <c r="AC67" s="24"/>
      <c r="AD67" s="16"/>
      <c r="AE67" s="17"/>
      <c r="AF67" s="17"/>
      <c r="AG67" s="18"/>
      <c r="AH67" s="19" t="str">
        <f t="shared" si="1"/>
        <v>Eligible</v>
      </c>
      <c r="AI67" s="3"/>
      <c r="AJ67" s="3"/>
      <c r="AK67" s="3"/>
      <c r="AL67" s="3"/>
      <c r="AM67" s="3"/>
    </row>
    <row r="68" spans="1:39" ht="31.5" x14ac:dyDescent="0.25">
      <c r="A68" s="8">
        <v>64</v>
      </c>
      <c r="B68" s="8">
        <v>73</v>
      </c>
      <c r="C68" s="47">
        <v>46153</v>
      </c>
      <c r="D68" s="20" t="s">
        <v>289</v>
      </c>
      <c r="E68" s="20" t="s">
        <v>290</v>
      </c>
      <c r="F68" s="43">
        <v>38001</v>
      </c>
      <c r="G68" s="9">
        <v>46153</v>
      </c>
      <c r="H68" s="11" t="str">
        <f t="shared" si="0"/>
        <v>22Y,3M,26D</v>
      </c>
      <c r="I68" s="8" t="s">
        <v>44</v>
      </c>
      <c r="J68" s="8" t="s">
        <v>29</v>
      </c>
      <c r="K68" s="44">
        <v>3520105451628</v>
      </c>
      <c r="L68" s="20">
        <v>3214978032</v>
      </c>
      <c r="M68" s="8" t="s">
        <v>46</v>
      </c>
      <c r="N68" s="8" t="s">
        <v>47</v>
      </c>
      <c r="O68" s="11" t="s">
        <v>291</v>
      </c>
      <c r="P68" s="20">
        <v>658</v>
      </c>
      <c r="Q68" s="14">
        <f>(P68/1100)*100</f>
        <v>59.818181818181813</v>
      </c>
      <c r="R68" s="20" t="s">
        <v>292</v>
      </c>
      <c r="S68" s="20"/>
      <c r="T68" s="20"/>
      <c r="U68" s="20"/>
      <c r="V68" s="20"/>
      <c r="W68" s="20"/>
      <c r="X68" s="8" t="s">
        <v>50</v>
      </c>
      <c r="Y68" s="21"/>
      <c r="Z68" s="22"/>
      <c r="AA68" s="23"/>
      <c r="AB68" s="24"/>
      <c r="AC68" s="24"/>
      <c r="AD68" s="16"/>
      <c r="AE68" s="17"/>
      <c r="AF68" s="17"/>
      <c r="AG68" s="18"/>
      <c r="AH68" s="19" t="str">
        <f t="shared" si="1"/>
        <v>Eligible</v>
      </c>
      <c r="AI68" s="3"/>
      <c r="AJ68" s="3"/>
      <c r="AK68" s="3"/>
      <c r="AL68" s="3"/>
      <c r="AM68" s="3"/>
    </row>
    <row r="69" spans="1:39" ht="31.5" x14ac:dyDescent="0.25">
      <c r="A69" s="8">
        <v>65</v>
      </c>
      <c r="B69" s="8">
        <v>74</v>
      </c>
      <c r="C69" s="47">
        <v>46153</v>
      </c>
      <c r="D69" s="20" t="s">
        <v>293</v>
      </c>
      <c r="E69" s="20" t="s">
        <v>290</v>
      </c>
      <c r="F69" s="43">
        <v>38530</v>
      </c>
      <c r="G69" s="9">
        <v>46153</v>
      </c>
      <c r="H69" s="11" t="str">
        <f t="shared" ref="H69:H77" si="7">DATEDIF(F69,G69,"y")&amp;"Y,"&amp;DATEDIF(F69,G69,"ym")&amp;"M,"&amp;DATEDIF(F69,G69,"md")&amp;"D"</f>
        <v>20Y,10M,14D</v>
      </c>
      <c r="I69" s="8" t="s">
        <v>44</v>
      </c>
      <c r="J69" s="8" t="s">
        <v>29</v>
      </c>
      <c r="K69" s="44">
        <v>3520106410178</v>
      </c>
      <c r="L69" s="20">
        <v>3214978032</v>
      </c>
      <c r="M69" s="8" t="s">
        <v>46</v>
      </c>
      <c r="N69" s="8" t="s">
        <v>47</v>
      </c>
      <c r="O69" s="11" t="s">
        <v>291</v>
      </c>
      <c r="P69" s="20">
        <v>610</v>
      </c>
      <c r="Q69" s="14">
        <f>(P69/1100)*100</f>
        <v>55.454545454545453</v>
      </c>
      <c r="R69" s="20" t="s">
        <v>294</v>
      </c>
      <c r="S69" s="20"/>
      <c r="T69" s="20"/>
      <c r="U69" s="20"/>
      <c r="V69" s="20"/>
      <c r="W69" s="20"/>
      <c r="X69" s="8" t="s">
        <v>50</v>
      </c>
      <c r="Y69" s="21"/>
      <c r="Z69" s="22"/>
      <c r="AA69" s="23"/>
      <c r="AB69" s="24"/>
      <c r="AC69" s="24"/>
      <c r="AD69" s="16"/>
      <c r="AE69" s="17"/>
      <c r="AF69" s="17"/>
      <c r="AG69" s="18"/>
      <c r="AH69" s="19" t="str">
        <f t="shared" si="1"/>
        <v>Eligible</v>
      </c>
      <c r="AI69" s="3"/>
      <c r="AJ69" s="3"/>
      <c r="AK69" s="3"/>
      <c r="AL69" s="3"/>
      <c r="AM69" s="3"/>
    </row>
    <row r="70" spans="1:39" ht="31.5" x14ac:dyDescent="0.25">
      <c r="A70" s="8">
        <v>66</v>
      </c>
      <c r="B70" s="8">
        <v>75</v>
      </c>
      <c r="C70" s="47">
        <v>46153</v>
      </c>
      <c r="D70" s="20" t="s">
        <v>295</v>
      </c>
      <c r="E70" s="20" t="s">
        <v>296</v>
      </c>
      <c r="F70" s="43">
        <v>34781</v>
      </c>
      <c r="G70" s="9">
        <v>46153</v>
      </c>
      <c r="H70" s="11" t="str">
        <f t="shared" si="7"/>
        <v>31Y,1M,18D</v>
      </c>
      <c r="I70" s="8" t="s">
        <v>44</v>
      </c>
      <c r="J70" s="8" t="s">
        <v>80</v>
      </c>
      <c r="K70" s="44">
        <v>3520147895082</v>
      </c>
      <c r="L70" s="20">
        <v>3224304623</v>
      </c>
      <c r="M70" s="8" t="s">
        <v>46</v>
      </c>
      <c r="N70" s="8" t="s">
        <v>47</v>
      </c>
      <c r="O70" s="11" t="s">
        <v>297</v>
      </c>
      <c r="P70" s="20">
        <v>630</v>
      </c>
      <c r="Q70" s="14">
        <f>(P70/1050)*100</f>
        <v>60</v>
      </c>
      <c r="R70" s="20" t="s">
        <v>298</v>
      </c>
      <c r="S70" s="20"/>
      <c r="T70" s="20"/>
      <c r="U70" s="20"/>
      <c r="V70" s="20"/>
      <c r="W70" s="20"/>
      <c r="X70" s="8" t="s">
        <v>50</v>
      </c>
      <c r="Y70" s="21"/>
      <c r="Z70" s="22"/>
      <c r="AA70" s="23"/>
      <c r="AB70" s="24"/>
      <c r="AC70" s="24"/>
      <c r="AD70" s="16"/>
      <c r="AE70" s="17"/>
      <c r="AF70" s="17"/>
      <c r="AG70" s="18"/>
      <c r="AH70" s="19" t="str">
        <f t="shared" ref="AH70:AH77" si="8">IF(AND(Q70&gt;=45, M70="Lahore"), "Eligible", "Not Eligible")</f>
        <v>Eligible</v>
      </c>
      <c r="AI70" s="3"/>
      <c r="AJ70" s="3"/>
      <c r="AK70" s="3"/>
      <c r="AL70" s="3"/>
      <c r="AM70" s="3"/>
    </row>
    <row r="71" spans="1:39" ht="31.5" x14ac:dyDescent="0.25">
      <c r="A71" s="8">
        <v>67</v>
      </c>
      <c r="B71" s="8">
        <v>76</v>
      </c>
      <c r="C71" s="47">
        <v>46153</v>
      </c>
      <c r="D71" s="20" t="s">
        <v>299</v>
      </c>
      <c r="E71" s="20" t="s">
        <v>300</v>
      </c>
      <c r="F71" s="43">
        <v>37957</v>
      </c>
      <c r="G71" s="9">
        <v>46153</v>
      </c>
      <c r="H71" s="11" t="str">
        <f t="shared" si="7"/>
        <v>22Y,5M,9D</v>
      </c>
      <c r="I71" s="8" t="s">
        <v>44</v>
      </c>
      <c r="J71" s="8" t="s">
        <v>80</v>
      </c>
      <c r="K71" s="44">
        <v>3520130788922</v>
      </c>
      <c r="L71" s="20">
        <v>3254006673</v>
      </c>
      <c r="M71" s="8" t="s">
        <v>46</v>
      </c>
      <c r="N71" s="8" t="s">
        <v>47</v>
      </c>
      <c r="O71" s="11" t="s">
        <v>301</v>
      </c>
      <c r="P71" s="20">
        <v>650</v>
      </c>
      <c r="Q71" s="14">
        <f>(P71/1100)*100</f>
        <v>59.090909090909093</v>
      </c>
      <c r="R71" s="20" t="s">
        <v>302</v>
      </c>
      <c r="S71" s="20" t="s">
        <v>303</v>
      </c>
      <c r="T71" s="20"/>
      <c r="U71" s="20"/>
      <c r="V71" s="20"/>
      <c r="W71" s="20"/>
      <c r="X71" s="8" t="s">
        <v>50</v>
      </c>
      <c r="Y71" s="21"/>
      <c r="Z71" s="22"/>
      <c r="AA71" s="23"/>
      <c r="AB71" s="24"/>
      <c r="AC71" s="24"/>
      <c r="AD71" s="16"/>
      <c r="AE71" s="17"/>
      <c r="AF71" s="17"/>
      <c r="AG71" s="18"/>
      <c r="AH71" s="19" t="str">
        <f t="shared" si="8"/>
        <v>Eligible</v>
      </c>
      <c r="AI71" s="3"/>
      <c r="AJ71" s="3"/>
      <c r="AK71" s="3"/>
      <c r="AL71" s="3"/>
      <c r="AM71" s="3"/>
    </row>
    <row r="72" spans="1:39" ht="31.5" x14ac:dyDescent="0.25">
      <c r="A72" s="8">
        <v>68</v>
      </c>
      <c r="B72" s="8">
        <v>77</v>
      </c>
      <c r="C72" s="47">
        <v>46153</v>
      </c>
      <c r="D72" s="20" t="s">
        <v>304</v>
      </c>
      <c r="E72" s="20" t="s">
        <v>305</v>
      </c>
      <c r="F72" s="43">
        <v>38354</v>
      </c>
      <c r="G72" s="9">
        <v>46153</v>
      </c>
      <c r="H72" s="11" t="str">
        <f t="shared" si="7"/>
        <v>21Y,4M,9D</v>
      </c>
      <c r="I72" s="8" t="s">
        <v>44</v>
      </c>
      <c r="J72" s="8" t="s">
        <v>29</v>
      </c>
      <c r="K72" s="44">
        <v>3510170471096</v>
      </c>
      <c r="L72" s="20">
        <v>3021791857</v>
      </c>
      <c r="M72" s="8" t="s">
        <v>46</v>
      </c>
      <c r="N72" s="8" t="s">
        <v>47</v>
      </c>
      <c r="O72" s="11" t="s">
        <v>306</v>
      </c>
      <c r="P72" s="20">
        <v>537</v>
      </c>
      <c r="Q72" s="14">
        <f t="shared" ref="Q72:Q77" si="9">(P72/1100)*100</f>
        <v>48.818181818181813</v>
      </c>
      <c r="R72" s="20">
        <v>557</v>
      </c>
      <c r="S72" s="20"/>
      <c r="T72" s="20"/>
      <c r="U72" s="20"/>
      <c r="V72" s="20"/>
      <c r="W72" s="20"/>
      <c r="X72" s="8" t="s">
        <v>50</v>
      </c>
      <c r="Y72" s="21"/>
      <c r="Z72" s="22"/>
      <c r="AA72" s="23"/>
      <c r="AB72" s="24"/>
      <c r="AC72" s="24"/>
      <c r="AD72" s="16"/>
      <c r="AE72" s="17"/>
      <c r="AF72" s="17"/>
      <c r="AG72" s="18"/>
      <c r="AH72" s="19" t="str">
        <f t="shared" si="8"/>
        <v>Eligible</v>
      </c>
      <c r="AI72" s="3"/>
      <c r="AJ72" s="3"/>
      <c r="AK72" s="3"/>
      <c r="AL72" s="3"/>
      <c r="AM72" s="3"/>
    </row>
    <row r="73" spans="1:39" ht="31.5" x14ac:dyDescent="0.25">
      <c r="A73" s="8">
        <v>69</v>
      </c>
      <c r="B73" s="8">
        <v>79</v>
      </c>
      <c r="C73" s="47">
        <v>46153</v>
      </c>
      <c r="D73" s="20" t="s">
        <v>307</v>
      </c>
      <c r="E73" s="20" t="s">
        <v>308</v>
      </c>
      <c r="F73" s="49">
        <v>37253</v>
      </c>
      <c r="G73" s="9">
        <v>46153</v>
      </c>
      <c r="H73" s="11" t="str">
        <f t="shared" si="7"/>
        <v>24Y,4M,13D</v>
      </c>
      <c r="I73" s="8" t="s">
        <v>44</v>
      </c>
      <c r="J73" s="8" t="s">
        <v>80</v>
      </c>
      <c r="K73" s="44">
        <v>3520183206802</v>
      </c>
      <c r="L73" s="20">
        <v>3055615717</v>
      </c>
      <c r="M73" s="8" t="s">
        <v>46</v>
      </c>
      <c r="N73" s="8" t="s">
        <v>47</v>
      </c>
      <c r="O73" s="11" t="s">
        <v>309</v>
      </c>
      <c r="P73" s="20">
        <v>805</v>
      </c>
      <c r="Q73" s="14">
        <f t="shared" si="9"/>
        <v>73.181818181818187</v>
      </c>
      <c r="R73" s="20" t="s">
        <v>310</v>
      </c>
      <c r="S73" s="20"/>
      <c r="T73" s="20" t="s">
        <v>311</v>
      </c>
      <c r="U73" s="20"/>
      <c r="V73" s="20"/>
      <c r="W73" s="20"/>
      <c r="X73" s="8" t="s">
        <v>50</v>
      </c>
      <c r="Y73" s="21"/>
      <c r="Z73" s="22"/>
      <c r="AA73" s="23"/>
      <c r="AB73" s="24"/>
      <c r="AC73" s="24"/>
      <c r="AD73" s="16"/>
      <c r="AE73" s="17"/>
      <c r="AF73" s="17"/>
      <c r="AG73" s="18"/>
      <c r="AH73" s="19" t="str">
        <f t="shared" si="8"/>
        <v>Eligible</v>
      </c>
      <c r="AI73" s="3"/>
      <c r="AJ73" s="3"/>
      <c r="AK73" s="3"/>
      <c r="AL73" s="3"/>
      <c r="AM73" s="3"/>
    </row>
    <row r="74" spans="1:39" ht="31.5" x14ac:dyDescent="0.25">
      <c r="A74" s="8">
        <v>70</v>
      </c>
      <c r="B74" s="8">
        <v>81</v>
      </c>
      <c r="C74" s="47">
        <v>46153</v>
      </c>
      <c r="D74" s="20" t="s">
        <v>312</v>
      </c>
      <c r="E74" s="20" t="s">
        <v>313</v>
      </c>
      <c r="F74" s="43">
        <v>38319</v>
      </c>
      <c r="G74" s="9">
        <v>46153</v>
      </c>
      <c r="H74" s="11" t="str">
        <f t="shared" si="7"/>
        <v>21Y,5M,13D</v>
      </c>
      <c r="I74" s="8" t="s">
        <v>44</v>
      </c>
      <c r="J74" s="8" t="s">
        <v>29</v>
      </c>
      <c r="K74" s="44">
        <v>3520271972968</v>
      </c>
      <c r="L74" s="20">
        <v>3004474379</v>
      </c>
      <c r="M74" s="8" t="s">
        <v>46</v>
      </c>
      <c r="N74" s="8" t="s">
        <v>47</v>
      </c>
      <c r="O74" s="11" t="s">
        <v>314</v>
      </c>
      <c r="P74" s="20">
        <v>513</v>
      </c>
      <c r="Q74" s="14">
        <f t="shared" si="9"/>
        <v>46.63636363636364</v>
      </c>
      <c r="R74" s="20" t="s">
        <v>315</v>
      </c>
      <c r="S74" s="20"/>
      <c r="T74" s="20"/>
      <c r="U74" s="20"/>
      <c r="V74" s="20"/>
      <c r="W74" s="20"/>
      <c r="X74" s="8" t="s">
        <v>50</v>
      </c>
      <c r="Y74" s="21"/>
      <c r="Z74" s="22"/>
      <c r="AA74" s="23"/>
      <c r="AB74" s="24"/>
      <c r="AC74" s="24"/>
      <c r="AD74" s="16"/>
      <c r="AE74" s="17"/>
      <c r="AF74" s="17"/>
      <c r="AG74" s="18"/>
      <c r="AH74" s="19" t="str">
        <f t="shared" si="8"/>
        <v>Eligible</v>
      </c>
      <c r="AI74" s="3"/>
      <c r="AJ74" s="3"/>
      <c r="AK74" s="3"/>
      <c r="AL74" s="3"/>
      <c r="AM74" s="3"/>
    </row>
    <row r="75" spans="1:39" ht="31.5" x14ac:dyDescent="0.25">
      <c r="A75" s="8">
        <v>71</v>
      </c>
      <c r="B75" s="8">
        <v>82</v>
      </c>
      <c r="C75" s="47">
        <v>46153</v>
      </c>
      <c r="D75" s="20" t="s">
        <v>316</v>
      </c>
      <c r="E75" s="20" t="s">
        <v>317</v>
      </c>
      <c r="F75" s="43">
        <v>38805</v>
      </c>
      <c r="G75" s="9">
        <v>46153</v>
      </c>
      <c r="H75" s="11" t="str">
        <f t="shared" si="7"/>
        <v>20Y,1M,12D</v>
      </c>
      <c r="I75" s="8" t="s">
        <v>44</v>
      </c>
      <c r="J75" s="8" t="s">
        <v>45</v>
      </c>
      <c r="K75" s="44">
        <v>3520243249682</v>
      </c>
      <c r="L75" s="20">
        <v>3496844168</v>
      </c>
      <c r="M75" s="8" t="s">
        <v>46</v>
      </c>
      <c r="N75" s="8" t="s">
        <v>47</v>
      </c>
      <c r="O75" s="11" t="s">
        <v>318</v>
      </c>
      <c r="P75" s="20">
        <v>530</v>
      </c>
      <c r="Q75" s="14">
        <f t="shared" si="9"/>
        <v>48.18181818181818</v>
      </c>
      <c r="R75" s="20"/>
      <c r="S75" s="20"/>
      <c r="T75" s="20"/>
      <c r="U75" s="20"/>
      <c r="V75" s="20"/>
      <c r="W75" s="20"/>
      <c r="X75" s="8" t="s">
        <v>50</v>
      </c>
      <c r="Y75" s="21"/>
      <c r="Z75" s="22"/>
      <c r="AA75" s="23"/>
      <c r="AB75" s="24"/>
      <c r="AC75" s="24"/>
      <c r="AD75" s="16"/>
      <c r="AE75" s="17"/>
      <c r="AF75" s="17"/>
      <c r="AG75" s="18"/>
      <c r="AH75" s="19" t="str">
        <f t="shared" si="8"/>
        <v>Eligible</v>
      </c>
      <c r="AI75" s="3"/>
      <c r="AJ75" s="3"/>
      <c r="AK75" s="3"/>
      <c r="AL75" s="3"/>
      <c r="AM75" s="3"/>
    </row>
    <row r="76" spans="1:39" ht="31.5" x14ac:dyDescent="0.25">
      <c r="A76" s="8">
        <v>72</v>
      </c>
      <c r="B76" s="8">
        <v>83</v>
      </c>
      <c r="C76" s="47">
        <v>46153</v>
      </c>
      <c r="D76" s="20" t="s">
        <v>319</v>
      </c>
      <c r="E76" s="20" t="s">
        <v>320</v>
      </c>
      <c r="F76" s="43">
        <v>38150</v>
      </c>
      <c r="G76" s="9">
        <v>46153</v>
      </c>
      <c r="H76" s="11" t="str">
        <f t="shared" si="7"/>
        <v>21Y,10M,29D</v>
      </c>
      <c r="I76" s="8" t="s">
        <v>44</v>
      </c>
      <c r="J76" s="8" t="s">
        <v>45</v>
      </c>
      <c r="K76" s="44">
        <v>3520201406798</v>
      </c>
      <c r="L76" s="20">
        <v>3262820864</v>
      </c>
      <c r="M76" s="8" t="s">
        <v>46</v>
      </c>
      <c r="N76" s="8" t="s">
        <v>47</v>
      </c>
      <c r="O76" s="11" t="s">
        <v>321</v>
      </c>
      <c r="P76" s="20">
        <v>680</v>
      </c>
      <c r="Q76" s="14">
        <f t="shared" si="9"/>
        <v>61.818181818181813</v>
      </c>
      <c r="R76" s="20"/>
      <c r="S76" s="20"/>
      <c r="T76" s="20"/>
      <c r="U76" s="20"/>
      <c r="V76" s="20"/>
      <c r="W76" s="20"/>
      <c r="X76" s="8" t="s">
        <v>50</v>
      </c>
      <c r="Y76" s="21"/>
      <c r="Z76" s="22"/>
      <c r="AA76" s="23"/>
      <c r="AB76" s="24"/>
      <c r="AC76" s="24"/>
      <c r="AD76" s="16"/>
      <c r="AE76" s="17"/>
      <c r="AF76" s="17"/>
      <c r="AG76" s="18"/>
      <c r="AH76" s="19" t="str">
        <f t="shared" si="8"/>
        <v>Eligible</v>
      </c>
      <c r="AI76" s="3"/>
      <c r="AJ76" s="3"/>
      <c r="AK76" s="3"/>
      <c r="AL76" s="3"/>
      <c r="AM76" s="3"/>
    </row>
    <row r="77" spans="1:39" ht="31.5" x14ac:dyDescent="0.25">
      <c r="A77" s="8">
        <v>73</v>
      </c>
      <c r="B77" s="8">
        <v>84</v>
      </c>
      <c r="C77" s="47">
        <v>46153</v>
      </c>
      <c r="D77" s="20" t="s">
        <v>322</v>
      </c>
      <c r="E77" s="20" t="s">
        <v>323</v>
      </c>
      <c r="F77" s="43">
        <v>36916</v>
      </c>
      <c r="G77" s="9">
        <v>46153</v>
      </c>
      <c r="H77" s="11" t="str">
        <f t="shared" si="7"/>
        <v>25Y,3M,16D</v>
      </c>
      <c r="I77" s="8" t="s">
        <v>44</v>
      </c>
      <c r="J77" s="8" t="s">
        <v>80</v>
      </c>
      <c r="K77" s="44">
        <v>3520243277728</v>
      </c>
      <c r="L77" s="20">
        <v>3054434189</v>
      </c>
      <c r="M77" s="8" t="s">
        <v>46</v>
      </c>
      <c r="N77" s="8" t="s">
        <v>47</v>
      </c>
      <c r="O77" s="11" t="s">
        <v>324</v>
      </c>
      <c r="P77" s="20">
        <v>728</v>
      </c>
      <c r="Q77" s="14">
        <f t="shared" si="9"/>
        <v>66.181818181818187</v>
      </c>
      <c r="R77" s="20"/>
      <c r="S77" s="20"/>
      <c r="T77" s="20"/>
      <c r="U77" s="20"/>
      <c r="V77" s="20"/>
      <c r="W77" s="20"/>
      <c r="X77" s="8" t="s">
        <v>50</v>
      </c>
      <c r="Y77" s="21"/>
      <c r="Z77" s="22"/>
      <c r="AA77" s="23"/>
      <c r="AB77" s="24"/>
      <c r="AC77" s="24"/>
      <c r="AD77" s="16"/>
      <c r="AE77" s="17"/>
      <c r="AF77" s="17"/>
      <c r="AG77" s="18"/>
      <c r="AH77" s="19" t="str">
        <f t="shared" si="8"/>
        <v>Eligible</v>
      </c>
      <c r="AI77" s="3"/>
      <c r="AJ77" s="3"/>
      <c r="AK77" s="3"/>
      <c r="AL77" s="3"/>
      <c r="AM77" s="3"/>
    </row>
    <row r="78" spans="1:39" ht="31.5" x14ac:dyDescent="0.25">
      <c r="A78" s="8">
        <v>74</v>
      </c>
      <c r="B78" s="8">
        <v>85</v>
      </c>
      <c r="C78" s="47">
        <v>46153</v>
      </c>
      <c r="D78" s="20" t="s">
        <v>325</v>
      </c>
      <c r="E78" s="20" t="s">
        <v>326</v>
      </c>
      <c r="F78" s="43">
        <v>37815</v>
      </c>
      <c r="G78" s="9">
        <v>46153</v>
      </c>
      <c r="H78" s="11" t="str">
        <f>DATEDIF(F78,G78,"y")&amp;"Y,"&amp;DATEDIF(F78,G78,"ym")&amp;"M,"&amp;DATEDIF(F78,G78,"md")&amp;"D"</f>
        <v>22Y,9M,28D</v>
      </c>
      <c r="I78" s="8" t="s">
        <v>44</v>
      </c>
      <c r="J78" s="8" t="s">
        <v>29</v>
      </c>
      <c r="K78" s="44">
        <v>3520113576876</v>
      </c>
      <c r="L78" s="20">
        <v>3316586164</v>
      </c>
      <c r="M78" s="8" t="s">
        <v>46</v>
      </c>
      <c r="N78" s="8" t="s">
        <v>47</v>
      </c>
      <c r="O78" s="11" t="s">
        <v>327</v>
      </c>
      <c r="P78" s="20">
        <v>662</v>
      </c>
      <c r="Q78" s="14">
        <f>(P78/1100)*100</f>
        <v>60.18181818181818</v>
      </c>
      <c r="R78" s="20" t="s">
        <v>328</v>
      </c>
      <c r="S78" s="20"/>
      <c r="T78" s="20"/>
      <c r="U78" s="20"/>
      <c r="V78" s="20"/>
      <c r="W78" s="20"/>
      <c r="X78" s="8" t="s">
        <v>50</v>
      </c>
      <c r="Y78" s="21"/>
      <c r="Z78" s="22"/>
      <c r="AA78" s="23"/>
      <c r="AB78" s="24"/>
      <c r="AC78" s="24"/>
      <c r="AD78" s="16"/>
      <c r="AE78" s="17"/>
      <c r="AF78" s="17"/>
      <c r="AG78" s="18"/>
      <c r="AH78" s="19" t="str">
        <f>IF(AND(Q78&gt;=45, M78="Lahore"), "Eligible", "Not Eligible")</f>
        <v>Eligible</v>
      </c>
      <c r="AI78" s="3"/>
      <c r="AJ78" s="3"/>
      <c r="AK78" s="3"/>
      <c r="AL78" s="3"/>
      <c r="AM78" s="3"/>
    </row>
    <row r="79" spans="1:39" ht="31.5" x14ac:dyDescent="0.25">
      <c r="A79" s="8">
        <v>75</v>
      </c>
      <c r="B79" s="8">
        <v>86</v>
      </c>
      <c r="C79" s="47">
        <v>46153</v>
      </c>
      <c r="D79" s="20" t="s">
        <v>329</v>
      </c>
      <c r="E79" s="20" t="s">
        <v>330</v>
      </c>
      <c r="F79" s="43">
        <v>38173</v>
      </c>
      <c r="G79" s="9">
        <v>46153</v>
      </c>
      <c r="H79" s="11" t="str">
        <f>DATEDIF(F79,G79,"y")&amp;"Y,"&amp;DATEDIF(F79,G79,"ym")&amp;"M,"&amp;DATEDIF(F79,G79,"md")&amp;"D"</f>
        <v>21Y,10M,6D</v>
      </c>
      <c r="I79" s="8" t="s">
        <v>44</v>
      </c>
      <c r="J79" s="8" t="s">
        <v>29</v>
      </c>
      <c r="K79" s="44">
        <v>3520289015680</v>
      </c>
      <c r="L79" s="20">
        <v>3054869460</v>
      </c>
      <c r="M79" s="8" t="s">
        <v>46</v>
      </c>
      <c r="N79" s="8" t="s">
        <v>47</v>
      </c>
      <c r="O79" s="11" t="s">
        <v>331</v>
      </c>
      <c r="P79" s="20">
        <v>772</v>
      </c>
      <c r="Q79" s="14">
        <f>(P79/1100)*100</f>
        <v>70.181818181818173</v>
      </c>
      <c r="R79" s="20" t="s">
        <v>332</v>
      </c>
      <c r="S79" s="20"/>
      <c r="T79" s="20"/>
      <c r="U79" s="20"/>
      <c r="V79" s="20"/>
      <c r="W79" s="20"/>
      <c r="X79" s="8" t="s">
        <v>50</v>
      </c>
      <c r="Y79" s="21"/>
      <c r="Z79" s="22"/>
      <c r="AA79" s="23"/>
      <c r="AB79" s="24"/>
      <c r="AC79" s="24"/>
      <c r="AD79" s="16"/>
      <c r="AE79" s="17"/>
      <c r="AF79" s="17"/>
      <c r="AG79" s="18"/>
      <c r="AH79" s="19" t="str">
        <f>IF(AND(Q79&gt;=45, M79="Lahore"), "Eligible", "Not Eligible")</f>
        <v>Eligible</v>
      </c>
      <c r="AI79" s="3"/>
      <c r="AJ79" s="3"/>
      <c r="AK79" s="3"/>
      <c r="AL79" s="3"/>
      <c r="AM79" s="3"/>
    </row>
    <row r="80" spans="1:39" ht="31.5" x14ac:dyDescent="0.25">
      <c r="A80" s="8">
        <v>76</v>
      </c>
      <c r="B80" s="8">
        <v>88</v>
      </c>
      <c r="C80" s="47">
        <v>46153</v>
      </c>
      <c r="D80" s="20" t="s">
        <v>333</v>
      </c>
      <c r="E80" s="20" t="s">
        <v>334</v>
      </c>
      <c r="F80" s="43">
        <v>35218</v>
      </c>
      <c r="G80" s="9">
        <v>46153</v>
      </c>
      <c r="H80" s="11" t="str">
        <f>DATEDIF(F80,G80,"y")&amp;"Y,"&amp;DATEDIF(F80,G80,"ym")&amp;"M,"&amp;DATEDIF(F80,G80,"md")&amp;"D"</f>
        <v>29Y,11M,9D</v>
      </c>
      <c r="I80" s="8" t="s">
        <v>44</v>
      </c>
      <c r="J80" s="8" t="s">
        <v>172</v>
      </c>
      <c r="K80" s="44">
        <v>3520291326016</v>
      </c>
      <c r="L80" s="20">
        <v>3204484188</v>
      </c>
      <c r="M80" s="8" t="s">
        <v>46</v>
      </c>
      <c r="N80" s="8" t="s">
        <v>47</v>
      </c>
      <c r="O80" s="11" t="s">
        <v>335</v>
      </c>
      <c r="P80" s="20">
        <v>511</v>
      </c>
      <c r="Q80" s="14">
        <f>(P80/1050)*100</f>
        <v>48.666666666666671</v>
      </c>
      <c r="R80" s="20" t="s">
        <v>336</v>
      </c>
      <c r="S80" s="50">
        <v>0.6</v>
      </c>
      <c r="T80" s="20"/>
      <c r="U80" s="20"/>
      <c r="V80" s="20"/>
      <c r="W80" s="20"/>
      <c r="X80" s="8"/>
      <c r="Y80" s="21"/>
      <c r="Z80" s="22"/>
      <c r="AA80" s="23"/>
      <c r="AB80" s="24"/>
      <c r="AC80" s="24"/>
      <c r="AD80" s="16"/>
      <c r="AE80" s="17"/>
      <c r="AF80" s="17"/>
      <c r="AG80" s="18"/>
      <c r="AH80" s="19" t="str">
        <f>IF(AND(Q80&gt;=45, M80="Lahore"), "Eligible", "Not Eligible")</f>
        <v>Eligible</v>
      </c>
      <c r="AI80" s="3"/>
      <c r="AJ80" s="3"/>
      <c r="AK80" s="3"/>
      <c r="AL80" s="3"/>
      <c r="AM80" s="3"/>
    </row>
    <row r="81" spans="1:39" ht="31.5" x14ac:dyDescent="0.25">
      <c r="A81" s="8">
        <v>77</v>
      </c>
      <c r="B81" s="8">
        <v>89</v>
      </c>
      <c r="C81" s="47">
        <v>46153</v>
      </c>
      <c r="D81" s="20" t="s">
        <v>337</v>
      </c>
      <c r="E81" s="20" t="s">
        <v>338</v>
      </c>
      <c r="F81" s="43">
        <v>37748</v>
      </c>
      <c r="G81" s="9">
        <v>46153</v>
      </c>
      <c r="H81" s="11" t="str">
        <f>DATEDIF(F81,G81,"y")&amp;"Y,"&amp;DATEDIF(F81,G81,"ym")&amp;"M,"&amp;DATEDIF(F81,G81,"md")&amp;"D"</f>
        <v>23Y,0M,4D</v>
      </c>
      <c r="I81" s="8" t="s">
        <v>44</v>
      </c>
      <c r="J81" s="8" t="s">
        <v>29</v>
      </c>
      <c r="K81" s="44">
        <v>3510148861018</v>
      </c>
      <c r="L81" s="20">
        <v>3087373571</v>
      </c>
      <c r="M81" s="8" t="s">
        <v>46</v>
      </c>
      <c r="N81" s="8" t="s">
        <v>47</v>
      </c>
      <c r="O81" s="11" t="s">
        <v>339</v>
      </c>
      <c r="P81" s="20">
        <v>646</v>
      </c>
      <c r="Q81" s="14">
        <f>(P81/1100)*100</f>
        <v>58.727272727272727</v>
      </c>
      <c r="R81" s="20" t="s">
        <v>340</v>
      </c>
      <c r="S81" s="20"/>
      <c r="T81" s="20"/>
      <c r="U81" s="20"/>
      <c r="V81" s="20"/>
      <c r="W81" s="20"/>
      <c r="X81" s="8"/>
      <c r="Y81" s="21"/>
      <c r="Z81" s="22"/>
      <c r="AA81" s="23"/>
      <c r="AB81" s="24"/>
      <c r="AC81" s="24"/>
      <c r="AD81" s="16"/>
      <c r="AE81" s="17"/>
      <c r="AF81" s="17"/>
      <c r="AG81" s="18"/>
      <c r="AH81" s="19" t="str">
        <f>IF(AND(Q81&gt;=45, M81="Lahore"), "Eligible", "Not Eligible")</f>
        <v>Eligible</v>
      </c>
      <c r="AI81" s="3"/>
      <c r="AJ81" s="3"/>
      <c r="AK81" s="3"/>
      <c r="AL81" s="3"/>
      <c r="AM81" s="3"/>
    </row>
    <row r="82" spans="1:39" ht="15.75" x14ac:dyDescent="0.2">
      <c r="E82" s="51"/>
    </row>
    <row r="85" spans="1:39" ht="15.75" x14ac:dyDescent="0.2">
      <c r="E85" s="51"/>
    </row>
    <row r="86" spans="1:39" ht="15.75" x14ac:dyDescent="0.2">
      <c r="E86" s="51"/>
    </row>
    <row r="88" spans="1:39" ht="15.75" x14ac:dyDescent="0.2">
      <c r="E88" s="55"/>
      <c r="F88" s="56"/>
    </row>
    <row r="93" spans="1:39" x14ac:dyDescent="0.2">
      <c r="Y93" s="57" t="s">
        <v>341</v>
      </c>
      <c r="AD93" s="58" t="s">
        <v>342</v>
      </c>
      <c r="AE93" s="58"/>
      <c r="AF93" s="58"/>
      <c r="AG93" s="57"/>
    </row>
    <row r="94" spans="1:39" x14ac:dyDescent="0.2">
      <c r="Y94" s="57" t="s">
        <v>343</v>
      </c>
      <c r="AD94" s="58" t="s">
        <v>344</v>
      </c>
      <c r="AE94" s="58"/>
      <c r="AF94" s="58"/>
      <c r="AG94" s="57"/>
    </row>
    <row r="95" spans="1:39" x14ac:dyDescent="0.2">
      <c r="Y95" s="57" t="s">
        <v>345</v>
      </c>
      <c r="AD95" s="58" t="s">
        <v>345</v>
      </c>
      <c r="AE95" s="58"/>
      <c r="AF95" s="58"/>
      <c r="AG95" s="57"/>
    </row>
    <row r="120" spans="8:34" s="59" customFormat="1" ht="13.5" thickBot="1" x14ac:dyDescent="0.25">
      <c r="I120" s="60"/>
      <c r="J120" s="60"/>
      <c r="K120" s="60"/>
      <c r="L120" s="60"/>
      <c r="M120" s="60"/>
      <c r="N120" s="60"/>
      <c r="O120" s="61"/>
      <c r="P120" s="62"/>
      <c r="Q120" s="62"/>
      <c r="R120" s="62"/>
      <c r="S120" s="62"/>
      <c r="T120" s="62"/>
      <c r="U120" s="62"/>
      <c r="V120" s="62"/>
      <c r="W120" s="62"/>
      <c r="X120" s="62"/>
      <c r="Y120" s="60"/>
      <c r="AD120" s="62"/>
      <c r="AE120" s="62"/>
      <c r="AF120" s="62"/>
      <c r="AG120" s="60"/>
      <c r="AH120" s="60"/>
    </row>
    <row r="121" spans="8:34" x14ac:dyDescent="0.2">
      <c r="I121" s="63"/>
    </row>
    <row r="122" spans="8:34" x14ac:dyDescent="0.2">
      <c r="I122" s="64" t="s">
        <v>45</v>
      </c>
    </row>
    <row r="123" spans="8:34" x14ac:dyDescent="0.2">
      <c r="H123" s="65"/>
      <c r="I123" s="64" t="s">
        <v>29</v>
      </c>
      <c r="N123" s="64" t="s">
        <v>47</v>
      </c>
    </row>
    <row r="124" spans="8:34" x14ac:dyDescent="0.2">
      <c r="H124" s="65"/>
      <c r="I124" s="64" t="s">
        <v>80</v>
      </c>
      <c r="N124" s="64" t="s">
        <v>182</v>
      </c>
    </row>
    <row r="125" spans="8:34" x14ac:dyDescent="0.2">
      <c r="I125" s="64" t="s">
        <v>172</v>
      </c>
    </row>
  </sheetData>
  <mergeCells count="34">
    <mergeCell ref="X2:X4"/>
    <mergeCell ref="Y2:Y4"/>
    <mergeCell ref="Z2:AC2"/>
    <mergeCell ref="AD2:AD4"/>
    <mergeCell ref="F3:F4"/>
    <mergeCell ref="G3:G4"/>
    <mergeCell ref="H3:H4"/>
    <mergeCell ref="M3:M4"/>
    <mergeCell ref="P3:P4"/>
    <mergeCell ref="O2:O4"/>
    <mergeCell ref="P2:U2"/>
    <mergeCell ref="V2:V4"/>
    <mergeCell ref="W2:W4"/>
    <mergeCell ref="R3:R4"/>
    <mergeCell ref="S3:S4"/>
    <mergeCell ref="T3:T4"/>
    <mergeCell ref="U3:U4"/>
    <mergeCell ref="Q3:Q4"/>
    <mergeCell ref="A1:AH1"/>
    <mergeCell ref="A2:A4"/>
    <mergeCell ref="B2:B4"/>
    <mergeCell ref="C2:C4"/>
    <mergeCell ref="D2:D4"/>
    <mergeCell ref="E2:E4"/>
    <mergeCell ref="F2:H2"/>
    <mergeCell ref="I2:I4"/>
    <mergeCell ref="J2:J4"/>
    <mergeCell ref="K2:K4"/>
    <mergeCell ref="AE2:AG3"/>
    <mergeCell ref="AH2:AH4"/>
    <mergeCell ref="Z3:AA3"/>
    <mergeCell ref="AB3:AC3"/>
    <mergeCell ref="L2:L4"/>
    <mergeCell ref="N2:N4"/>
  </mergeCells>
  <conditionalFormatting sqref="D2">
    <cfRule type="expression" dxfId="58" priority="42">
      <formula>"Duplicate"</formula>
    </cfRule>
  </conditionalFormatting>
  <conditionalFormatting sqref="D5:D16">
    <cfRule type="expression" dxfId="57" priority="30">
      <formula>"Duplicate"</formula>
    </cfRule>
  </conditionalFormatting>
  <conditionalFormatting sqref="D22 E23 E38">
    <cfRule type="expression" dxfId="56" priority="27">
      <formula>"Duplicate"</formula>
    </cfRule>
  </conditionalFormatting>
  <conditionalFormatting sqref="D24:D37">
    <cfRule type="expression" dxfId="55" priority="26">
      <formula>"Duplicate"</formula>
    </cfRule>
  </conditionalFormatting>
  <conditionalFormatting sqref="D39:D81">
    <cfRule type="expression" dxfId="54" priority="9">
      <formula>"Duplicate"</formula>
    </cfRule>
  </conditionalFormatting>
  <conditionalFormatting sqref="E17 D18:D20">
    <cfRule type="expression" dxfId="53" priority="63">
      <formula>"Duplicate"</formula>
    </cfRule>
  </conditionalFormatting>
  <conditionalFormatting sqref="H3">
    <cfRule type="cellIs" dxfId="52" priority="41" operator="greaterThanOrEqual">
      <formula>"30Y,0M,0D"</formula>
    </cfRule>
  </conditionalFormatting>
  <conditionalFormatting sqref="H5:H81">
    <cfRule type="cellIs" dxfId="51" priority="5" operator="greaterThanOrEqual">
      <formula>"30Y,0M,0D"</formula>
    </cfRule>
    <cfRule type="cellIs" dxfId="50" priority="6" operator="lessThan">
      <formula>"18Y,0M,0D"</formula>
    </cfRule>
  </conditionalFormatting>
  <conditionalFormatting sqref="K2">
    <cfRule type="duplicateValues" dxfId="49" priority="45"/>
    <cfRule type="duplicateValues" dxfId="48" priority="44"/>
    <cfRule type="duplicateValues" dxfId="47" priority="43"/>
  </conditionalFormatting>
  <conditionalFormatting sqref="K5">
    <cfRule type="duplicateValues" dxfId="46" priority="50"/>
    <cfRule type="duplicateValues" dxfId="45" priority="49"/>
    <cfRule type="duplicateValues" dxfId="44" priority="48"/>
    <cfRule type="duplicateValues" dxfId="43" priority="47"/>
    <cfRule type="duplicateValues" dxfId="42" priority="46"/>
  </conditionalFormatting>
  <conditionalFormatting sqref="K6">
    <cfRule type="duplicateValues" dxfId="41" priority="60"/>
    <cfRule type="duplicateValues" dxfId="40" priority="59"/>
    <cfRule type="duplicateValues" dxfId="39" priority="58"/>
    <cfRule type="duplicateValues" dxfId="38" priority="57"/>
    <cfRule type="duplicateValues" dxfId="37" priority="56"/>
  </conditionalFormatting>
  <conditionalFormatting sqref="K11">
    <cfRule type="duplicateValues" dxfId="36" priority="31"/>
    <cfRule type="duplicateValues" dxfId="35" priority="32"/>
    <cfRule type="duplicateValues" dxfId="34" priority="33"/>
  </conditionalFormatting>
  <conditionalFormatting sqref="K21:K31">
    <cfRule type="duplicateValues" dxfId="33" priority="71"/>
  </conditionalFormatting>
  <conditionalFormatting sqref="K32">
    <cfRule type="duplicateValues" dxfId="32" priority="23"/>
    <cfRule type="duplicateValues" dxfId="31" priority="24"/>
    <cfRule type="duplicateValues" dxfId="30" priority="25"/>
  </conditionalFormatting>
  <conditionalFormatting sqref="K33:K51 K21:K31">
    <cfRule type="duplicateValues" dxfId="29" priority="70"/>
  </conditionalFormatting>
  <conditionalFormatting sqref="K58">
    <cfRule type="duplicateValues" dxfId="28" priority="21"/>
    <cfRule type="duplicateValues" dxfId="27" priority="22"/>
  </conditionalFormatting>
  <conditionalFormatting sqref="K76:K79">
    <cfRule type="duplicateValues" dxfId="26" priority="74"/>
  </conditionalFormatting>
  <conditionalFormatting sqref="K80:K81">
    <cfRule type="duplicateValues" dxfId="25" priority="12"/>
    <cfRule type="duplicateValues" dxfId="24" priority="11"/>
    <cfRule type="duplicateValues" dxfId="23" priority="10"/>
  </conditionalFormatting>
  <conditionalFormatting sqref="K82">
    <cfRule type="duplicateValues" dxfId="22" priority="66"/>
    <cfRule type="duplicateValues" dxfId="21" priority="68"/>
    <cfRule type="duplicateValues" dxfId="20" priority="67"/>
  </conditionalFormatting>
  <conditionalFormatting sqref="K82:K1048576 K6:K10 K12:K20 K52:K57 K59:K79">
    <cfRule type="duplicateValues" dxfId="19" priority="73"/>
  </conditionalFormatting>
  <conditionalFormatting sqref="K82:K1048576">
    <cfRule type="duplicateValues" dxfId="18" priority="69"/>
  </conditionalFormatting>
  <conditionalFormatting sqref="K83:K1048576 K6:K10 K12:K20 K52:K57 K59:K75">
    <cfRule type="duplicateValues" dxfId="17" priority="64"/>
  </conditionalFormatting>
  <conditionalFormatting sqref="K83:K1048576 K6:K10 K12:K20 K52:K57 K59:K79">
    <cfRule type="duplicateValues" dxfId="16" priority="72"/>
  </conditionalFormatting>
  <conditionalFormatting sqref="K83:K1048576">
    <cfRule type="duplicateValues" dxfId="15" priority="65"/>
  </conditionalFormatting>
  <conditionalFormatting sqref="M5:M81">
    <cfRule type="notContainsText" dxfId="14" priority="7" operator="notContains" text="Lahore">
      <formula>ISERROR(SEARCH(("Lahore"),(M5)))</formula>
    </cfRule>
  </conditionalFormatting>
  <conditionalFormatting sqref="Q5:Q81">
    <cfRule type="cellIs" dxfId="13" priority="8" operator="lessThan">
      <formula>45</formula>
    </cfRule>
  </conditionalFormatting>
  <conditionalFormatting sqref="Y2:Y57">
    <cfRule type="containsText" dxfId="12" priority="39" operator="containsText" text="FAIL">
      <formula>NOT(ISERROR(SEARCH("FAIL",Y2)))</formula>
    </cfRule>
  </conditionalFormatting>
  <conditionalFormatting sqref="Y5:Y57">
    <cfRule type="containsText" dxfId="11" priority="40" operator="containsText" text="FAIL, ABSENT">
      <formula>NOT(ISERROR(SEARCH("FAIL, ABSENT",Y5)))</formula>
    </cfRule>
  </conditionalFormatting>
  <conditionalFormatting sqref="Y58 AG58">
    <cfRule type="containsText" dxfId="10" priority="15" operator="containsText" text="FAIL">
      <formula>NOT(ISERROR(SEARCH("FAIL",#REF!)))</formula>
    </cfRule>
  </conditionalFormatting>
  <conditionalFormatting sqref="Y58">
    <cfRule type="containsText" dxfId="9" priority="16" operator="containsText" text="FAIL, ABSENT">
      <formula>NOT(ISERROR(SEARCH("FAIL, ABSENT",#REF!)))</formula>
    </cfRule>
  </conditionalFormatting>
  <conditionalFormatting sqref="Y59:Y81">
    <cfRule type="containsText" dxfId="8" priority="4" operator="containsText" text="FAIL, ABSENT">
      <formula>NOT(ISERROR(SEARCH("FAIL, ABSENT",Y59)))</formula>
    </cfRule>
  </conditionalFormatting>
  <conditionalFormatting sqref="AD5:AF57">
    <cfRule type="containsText" dxfId="7" priority="38" operator="containsText" text="UN-FIT">
      <formula>NOT(ISERROR(SEARCH("UN-FIT",AD5)))</formula>
    </cfRule>
  </conditionalFormatting>
  <conditionalFormatting sqref="AD58:AF58">
    <cfRule type="containsText" dxfId="6" priority="14" operator="containsText" text="UN-FIT">
      <formula>NOT(ISERROR(SEARCH("UN-FIT",#REF!)))</formula>
    </cfRule>
  </conditionalFormatting>
  <conditionalFormatting sqref="AD59:AF81">
    <cfRule type="containsText" dxfId="5" priority="2" operator="containsText" text="UN-FIT">
      <formula>NOT(ISERROR(SEARCH("UN-FIT",AD59)))</formula>
    </cfRule>
  </conditionalFormatting>
  <conditionalFormatting sqref="AG5:AG57">
    <cfRule type="containsText" dxfId="4" priority="37" operator="containsText" text="FAIL">
      <formula>NOT(ISERROR(SEARCH("FAIL",AG5)))</formula>
    </cfRule>
  </conditionalFormatting>
  <conditionalFormatting sqref="AG59:AG81 Y59:Y1048576">
    <cfRule type="containsText" dxfId="3" priority="3" operator="containsText" text="FAIL">
      <formula>NOT(ISERROR(SEARCH("FAIL",Y59)))</formula>
    </cfRule>
  </conditionalFormatting>
  <conditionalFormatting sqref="AH5:AH57">
    <cfRule type="containsText" dxfId="2" priority="36" operator="containsText" text="Not Eligible">
      <formula>NOT(ISERROR(SEARCH("Not Eligible",AH5)))</formula>
    </cfRule>
  </conditionalFormatting>
  <conditionalFormatting sqref="AH58">
    <cfRule type="containsText" dxfId="1" priority="13" operator="containsText" text="Not Eligible">
      <formula>NOT(ISERROR(SEARCH("Not Eligible",#REF!)))</formula>
    </cfRule>
  </conditionalFormatting>
  <conditionalFormatting sqref="AH59:AH81">
    <cfRule type="containsText" dxfId="0" priority="1" operator="containsText" text="Not Eligible">
      <formula>NOT(ISERROR(SEARCH("Not Eligible",AH59)))</formula>
    </cfRule>
  </conditionalFormatting>
  <dataValidations count="17">
    <dataValidation type="list" allowBlank="1" showInputMessage="1" showErrorMessage="1" sqref="J80:J81" xr:uid="{00000000-0002-0000-0000-000000000000}">
      <formula1>$I$135:$I$138</formula1>
    </dataValidation>
    <dataValidation type="list" allowBlank="1" showInputMessage="1" showErrorMessage="1" sqref="Y80:Y81" xr:uid="{00000000-0002-0000-0000-000001000000}">
      <formula1>$Y$106:$Y$108</formula1>
    </dataValidation>
    <dataValidation type="list" allowBlank="1" showInputMessage="1" showErrorMessage="1" sqref="AD80:AD81" xr:uid="{00000000-0002-0000-0000-000002000000}">
      <formula1>$AD$106:$AD$108</formula1>
    </dataValidation>
    <dataValidation type="list" allowBlank="1" showInputMessage="1" showErrorMessage="1" sqref="N80:N81" xr:uid="{00000000-0002-0000-0000-000003000000}">
      <formula1>$N$28:$N$29</formula1>
    </dataValidation>
    <dataValidation type="list" allowBlank="1" showInputMessage="1" showErrorMessage="1" sqref="N58" xr:uid="{00000000-0002-0000-0000-000004000000}">
      <formula1>$N$45:$N$46</formula1>
    </dataValidation>
    <dataValidation type="list" allowBlank="1" showInputMessage="1" showErrorMessage="1" sqref="J58" xr:uid="{00000000-0002-0000-0000-000005000000}">
      <formula1>$I$44:$I$47</formula1>
    </dataValidation>
    <dataValidation type="list" allowBlank="1" showInputMessage="1" showErrorMessage="1" sqref="Y58 AD58" xr:uid="{00000000-0002-0000-0000-000006000000}">
      <formula1>#REF!</formula1>
    </dataValidation>
    <dataValidation type="custom" allowBlank="1" showInputMessage="1" showErrorMessage="1" sqref="L5:L81" xr:uid="{00000000-0002-0000-0000-000007000000}">
      <formula1>AND(LEN(L5)=10, ISNUMBER(L5))</formula1>
    </dataValidation>
    <dataValidation type="custom" allowBlank="1" showInputMessage="1" showErrorMessage="1" sqref="K5:K81" xr:uid="{00000000-0002-0000-0000-000008000000}">
      <formula1>AND(LEN(K5)=13, ISNUMBER(K5))</formula1>
    </dataValidation>
    <dataValidation type="list" allowBlank="1" showInputMessage="1" showErrorMessage="1" sqref="Y21:Y51" xr:uid="{00000000-0002-0000-0000-000009000000}">
      <formula1>$X$93:$X$95</formula1>
    </dataValidation>
    <dataValidation type="list" allowBlank="1" showInputMessage="1" showErrorMessage="1" sqref="AD21:AD51" xr:uid="{00000000-0002-0000-0000-00000A000000}">
      <formula1>$AC$93:$AC$95</formula1>
    </dataValidation>
    <dataValidation type="list" allowBlank="1" showInputMessage="1" showErrorMessage="1" sqref="J21:J28" xr:uid="{00000000-0002-0000-0000-00000B000000}">
      <formula1>$H$122:$H$125</formula1>
    </dataValidation>
    <dataValidation type="list" allowBlank="1" showInputMessage="1" showErrorMessage="1" sqref="N40:N51" xr:uid="{00000000-0002-0000-0000-00000C000000}">
      <formula1>$M$123:$M$124</formula1>
    </dataValidation>
    <dataValidation type="list" allowBlank="1" showInputMessage="1" showErrorMessage="1" sqref="AD5:AD20 AD59:AD79 AD52:AD57" xr:uid="{00000000-0002-0000-0000-00000D000000}">
      <formula1>$AD$93:$AD$95</formula1>
    </dataValidation>
    <dataValidation type="list" allowBlank="1" showInputMessage="1" showErrorMessage="1" sqref="Y5:Y20 Y59:Y79 Y52:Y57" xr:uid="{00000000-0002-0000-0000-00000E000000}">
      <formula1>$Y$93:$Y$95</formula1>
    </dataValidation>
    <dataValidation type="list" allowBlank="1" showInputMessage="1" showErrorMessage="1" sqref="N5:N39 N59:N79 N52:N57" xr:uid="{00000000-0002-0000-0000-00000F000000}">
      <formula1>$N$123:$N$124</formula1>
    </dataValidation>
    <dataValidation type="list" allowBlank="1" showInputMessage="1" showErrorMessage="1" sqref="J5:J20 J59:J79 J29:J57" xr:uid="{00000000-0002-0000-0000-000010000000}">
      <formula1>$I$122:$I$125</formula1>
    </dataValidation>
  </dataValidations>
  <pageMargins left="0.7" right="0.7" top="0.75" bottom="0.75" header="0.3" footer="0.3"/>
  <pageSetup scale="46" fitToHeight="0" orientation="portrait" r:id="rId1"/>
  <colBreaks count="1" manualBreakCount="1">
    <brk id="3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Eligible Candidates</vt:lpstr>
      <vt:lpstr>'Eligible Candidates'!Print_Area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Jamal Sarwar</cp:lastModifiedBy>
  <dcterms:created xsi:type="dcterms:W3CDTF">2026-05-19T05:07:45Z</dcterms:created>
  <dcterms:modified xsi:type="dcterms:W3CDTF">2026-05-21T04:51:36Z</dcterms:modified>
</cp:coreProperties>
</file>